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2" windowWidth="18792" windowHeight="11700"/>
  </bookViews>
  <sheets>
    <sheet name="Formular" sheetId="2" r:id="rId1"/>
    <sheet name="Berechnung" sheetId="1" r:id="rId2"/>
  </sheets>
  <calcPr calcId="125725"/>
  <customWorkbookViews>
    <customWorkbookView name="Schindelka Herbert - Persönliche Ansicht" guid="{27450D00-C2A0-4B16-886A-3E0F235B65B5}" mergeInterval="0" personalView="1" maximized="1" windowWidth="1246" windowHeight="511" activeSheetId="2"/>
  </customWorkbookViews>
</workbook>
</file>

<file path=xl/calcChain.xml><?xml version="1.0" encoding="utf-8"?>
<calcChain xmlns="http://schemas.openxmlformats.org/spreadsheetml/2006/main">
  <c r="G6" i="2"/>
  <c r="C6" i="1"/>
  <c r="N1005"/>
  <c r="K1005"/>
  <c r="H1005"/>
  <c r="F1005"/>
  <c r="D1005"/>
  <c r="J1005" s="1"/>
  <c r="L1005" s="1"/>
  <c r="M1005" s="1"/>
  <c r="N1004"/>
  <c r="K1004"/>
  <c r="J1004"/>
  <c r="O1004" s="1"/>
  <c r="P1004" s="1"/>
  <c r="H1004"/>
  <c r="F1004"/>
  <c r="D1004"/>
  <c r="N1003"/>
  <c r="K1003"/>
  <c r="H1003"/>
  <c r="F1003"/>
  <c r="D1003"/>
  <c r="O1002"/>
  <c r="P1002" s="1"/>
  <c r="N1002"/>
  <c r="K1002"/>
  <c r="J1002"/>
  <c r="H1002"/>
  <c r="F1002"/>
  <c r="D1002"/>
  <c r="N1001"/>
  <c r="K1001"/>
  <c r="H1001"/>
  <c r="F1001"/>
  <c r="D1001"/>
  <c r="N1000"/>
  <c r="K1000"/>
  <c r="L1000" s="1"/>
  <c r="M1000" s="1"/>
  <c r="H1000"/>
  <c r="F1000"/>
  <c r="D1000"/>
  <c r="J1000" s="1"/>
  <c r="N999"/>
  <c r="K999"/>
  <c r="H999"/>
  <c r="F999"/>
  <c r="D999"/>
  <c r="N998"/>
  <c r="K998"/>
  <c r="L998" s="1"/>
  <c r="M998" s="1"/>
  <c r="H998"/>
  <c r="F998"/>
  <c r="D998"/>
  <c r="J998" s="1"/>
  <c r="F6" l="1"/>
  <c r="H6"/>
  <c r="D6"/>
  <c r="O998"/>
  <c r="P998" s="1"/>
  <c r="O1000"/>
  <c r="P1000" s="1"/>
  <c r="J999"/>
  <c r="J1003"/>
  <c r="L1004"/>
  <c r="M1004" s="1"/>
  <c r="J1001"/>
  <c r="L1002"/>
  <c r="M1002" s="1"/>
  <c r="O1005"/>
  <c r="P1005" s="1"/>
  <c r="J6" l="1"/>
  <c r="O1003"/>
  <c r="P1003" s="1"/>
  <c r="L1003"/>
  <c r="M1003" s="1"/>
  <c r="O999"/>
  <c r="P999" s="1"/>
  <c r="L999"/>
  <c r="M999" s="1"/>
  <c r="O1001"/>
  <c r="P1001" s="1"/>
  <c r="L1001"/>
  <c r="M1001" s="1"/>
  <c r="G5" i="2" l="1"/>
  <c r="G10" s="1"/>
</calcChain>
</file>

<file path=xl/sharedStrings.xml><?xml version="1.0" encoding="utf-8"?>
<sst xmlns="http://schemas.openxmlformats.org/spreadsheetml/2006/main" count="15" uniqueCount="13">
  <si>
    <t>Grundstückswert = Verkehrswert</t>
  </si>
  <si>
    <t>Element 1</t>
  </si>
  <si>
    <t xml:space="preserve">Tarif </t>
  </si>
  <si>
    <t>Elemtent2</t>
  </si>
  <si>
    <t>Tarif</t>
  </si>
  <si>
    <t>Verkehrswert</t>
  </si>
  <si>
    <t>Steuer - neu</t>
  </si>
  <si>
    <t>Einheitswert</t>
  </si>
  <si>
    <t>Geben Sie folgende Werte ein:</t>
  </si>
  <si>
    <t>neu</t>
  </si>
  <si>
    <t>alt</t>
  </si>
  <si>
    <t>Berechnung Steuer</t>
  </si>
  <si>
    <t>Empfehlung: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</si>
</sst>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0.0"/>
    <numFmt numFmtId="168" formatCode="_-* #,##0.0_-;\-* #,##0.0_-;_-* &quot;-&quot;?_-;_-@_-"/>
    <numFmt numFmtId="169" formatCode="_-* #,##0.0000_-;\-* #,##0.0000_-;_-* &quot;-&quot;??_-;_-@_-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164" fontId="1" fillId="0" borderId="0" xfId="1" applyNumberFormat="1" applyFont="1"/>
    <xf numFmtId="165" fontId="1" fillId="0" borderId="0" xfId="1" applyNumberFormat="1" applyFont="1"/>
    <xf numFmtId="165" fontId="1" fillId="2" borderId="3" xfId="1" applyNumberFormat="1" applyFont="1" applyFill="1" applyBorder="1"/>
    <xf numFmtId="165" fontId="1" fillId="3" borderId="1" xfId="1" applyNumberFormat="1" applyFont="1" applyFill="1" applyBorder="1"/>
    <xf numFmtId="166" fontId="1" fillId="3" borderId="2" xfId="2" applyNumberFormat="1" applyFont="1" applyFill="1" applyBorder="1"/>
    <xf numFmtId="167" fontId="3" fillId="5" borderId="4" xfId="0" applyNumberFormat="1" applyFont="1" applyFill="1" applyBorder="1"/>
    <xf numFmtId="165" fontId="1" fillId="0" borderId="0" xfId="0" applyNumberFormat="1" applyFont="1"/>
    <xf numFmtId="169" fontId="1" fillId="0" borderId="0" xfId="0" applyNumberFormat="1" applyFont="1"/>
    <xf numFmtId="168" fontId="1" fillId="0" borderId="0" xfId="0" applyNumberFormat="1" applyFont="1"/>
    <xf numFmtId="0" fontId="0" fillId="0" borderId="0" xfId="0" applyProtection="1"/>
    <xf numFmtId="165" fontId="1" fillId="2" borderId="6" xfId="1" applyNumberFormat="1" applyFont="1" applyFill="1" applyBorder="1"/>
    <xf numFmtId="0" fontId="1" fillId="4" borderId="7" xfId="0" applyFont="1" applyFill="1" applyBorder="1"/>
    <xf numFmtId="0" fontId="1" fillId="4" borderId="5" xfId="0" applyFont="1" applyFill="1" applyBorder="1" applyAlignment="1">
      <alignment horizontal="right"/>
    </xf>
    <xf numFmtId="165" fontId="1" fillId="3" borderId="8" xfId="1" applyNumberFormat="1" applyFont="1" applyFill="1" applyBorder="1"/>
    <xf numFmtId="166" fontId="1" fillId="3" borderId="9" xfId="2" applyNumberFormat="1" applyFont="1" applyFill="1" applyBorder="1"/>
    <xf numFmtId="167" fontId="3" fillId="5" borderId="10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3" fillId="4" borderId="13" xfId="0" applyFont="1" applyFill="1" applyBorder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165" fontId="0" fillId="6" borderId="17" xfId="1" applyNumberFormat="1" applyFont="1" applyFill="1" applyBorder="1" applyProtection="1">
      <protection locked="0"/>
    </xf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4" fillId="0" borderId="14" xfId="0" applyFont="1" applyBorder="1" applyProtection="1"/>
    <xf numFmtId="0" fontId="0" fillId="0" borderId="20" xfId="0" applyBorder="1" applyProtection="1"/>
    <xf numFmtId="0" fontId="0" fillId="0" borderId="0" xfId="0" applyBorder="1" applyProtection="1"/>
    <xf numFmtId="2" fontId="0" fillId="0" borderId="17" xfId="0" applyNumberFormat="1" applyBorder="1" applyProtection="1"/>
    <xf numFmtId="9" fontId="0" fillId="0" borderId="0" xfId="2" applyFont="1" applyBorder="1" applyProtection="1">
      <protection locked="0"/>
    </xf>
    <xf numFmtId="0" fontId="0" fillId="0" borderId="21" xfId="0" applyBorder="1" applyProtection="1"/>
    <xf numFmtId="0" fontId="0" fillId="2" borderId="5" xfId="0" applyFill="1" applyBorder="1" applyProtection="1"/>
    <xf numFmtId="0" fontId="0" fillId="5" borderId="0" xfId="0" applyFill="1" applyBorder="1" applyProtection="1"/>
    <xf numFmtId="0" fontId="0" fillId="5" borderId="14" xfId="0" applyFill="1" applyBorder="1" applyProtection="1"/>
    <xf numFmtId="0" fontId="0" fillId="5" borderId="20" xfId="0" applyFill="1" applyBorder="1" applyProtection="1"/>
    <xf numFmtId="0" fontId="0" fillId="5" borderId="15" xfId="0" applyFill="1" applyBorder="1" applyProtection="1"/>
    <xf numFmtId="0" fontId="5" fillId="5" borderId="16" xfId="0" applyFont="1" applyFill="1" applyBorder="1" applyProtection="1"/>
    <xf numFmtId="0" fontId="6" fillId="5" borderId="0" xfId="0" applyFont="1" applyFill="1" applyBorder="1" applyProtection="1"/>
    <xf numFmtId="0" fontId="0" fillId="5" borderId="17" xfId="0" applyFill="1" applyBorder="1" applyProtection="1"/>
    <xf numFmtId="0" fontId="0" fillId="5" borderId="16" xfId="0" applyFill="1" applyBorder="1" applyProtection="1"/>
    <xf numFmtId="0" fontId="0" fillId="5" borderId="21" xfId="0" applyFill="1" applyBorder="1" applyProtection="1"/>
    <xf numFmtId="0" fontId="0" fillId="5" borderId="18" xfId="0" applyFill="1" applyBorder="1" applyProtection="1"/>
    <xf numFmtId="0" fontId="0" fillId="5" borderId="19" xfId="0" applyFill="1" applyBorder="1" applyProtection="1"/>
    <xf numFmtId="0" fontId="4" fillId="5" borderId="0" xfId="0" applyFont="1" applyFill="1" applyBorder="1" applyProtection="1"/>
  </cellXfs>
  <cellStyles count="3">
    <cellStyle name="Dezimal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B5" sqref="B5"/>
    </sheetView>
  </sheetViews>
  <sheetFormatPr baseColWidth="10" defaultColWidth="11.44140625" defaultRowHeight="14.4"/>
  <cols>
    <col min="1" max="1" width="15.33203125" style="11" customWidth="1"/>
    <col min="2" max="2" width="17" style="11" customWidth="1"/>
    <col min="3" max="3" width="4.77734375" style="11" customWidth="1"/>
    <col min="4" max="4" width="4.109375" style="11" customWidth="1"/>
    <col min="5" max="5" width="11.44140625" style="11"/>
    <col min="6" max="6" width="3.88671875" style="11" customWidth="1"/>
    <col min="7" max="7" width="21.44140625" style="11" customWidth="1"/>
    <col min="8" max="16384" width="11.44140625" style="11"/>
  </cols>
  <sheetData>
    <row r="1" spans="1:8">
      <c r="A1" s="36"/>
      <c r="B1" s="37"/>
      <c r="C1" s="37"/>
      <c r="D1" s="37"/>
      <c r="E1" s="37"/>
      <c r="F1" s="37"/>
      <c r="G1" s="37"/>
      <c r="H1" s="38"/>
    </row>
    <row r="2" spans="1:8" ht="18">
      <c r="A2" s="39" t="s">
        <v>8</v>
      </c>
      <c r="B2" s="40"/>
      <c r="C2" s="35"/>
      <c r="D2" s="35"/>
      <c r="E2" s="35"/>
      <c r="F2" s="35"/>
      <c r="G2" s="35"/>
      <c r="H2" s="41"/>
    </row>
    <row r="3" spans="1:8" ht="15" thickBot="1">
      <c r="A3" s="42"/>
      <c r="B3" s="35"/>
      <c r="C3" s="35"/>
      <c r="D3" s="35"/>
      <c r="E3" s="35"/>
      <c r="F3" s="35"/>
      <c r="G3" s="35"/>
      <c r="H3" s="41"/>
    </row>
    <row r="4" spans="1:8">
      <c r="A4" s="21"/>
      <c r="B4" s="22"/>
      <c r="C4" s="35"/>
      <c r="D4" s="35"/>
      <c r="E4" s="28" t="s">
        <v>11</v>
      </c>
      <c r="F4" s="29"/>
      <c r="G4" s="22"/>
      <c r="H4" s="41"/>
    </row>
    <row r="5" spans="1:8">
      <c r="A5" s="23" t="s">
        <v>7</v>
      </c>
      <c r="B5" s="24">
        <v>45000</v>
      </c>
      <c r="C5" s="35"/>
      <c r="D5" s="35"/>
      <c r="E5" s="23" t="s">
        <v>9</v>
      </c>
      <c r="F5" s="30"/>
      <c r="G5" s="31">
        <f>Berechnung!J6</f>
        <v>1850</v>
      </c>
      <c r="H5" s="41"/>
    </row>
    <row r="6" spans="1:8">
      <c r="A6" s="23"/>
      <c r="B6" s="25"/>
      <c r="C6" s="35"/>
      <c r="D6" s="35"/>
      <c r="E6" s="23" t="s">
        <v>10</v>
      </c>
      <c r="F6" s="32">
        <v>0.02</v>
      </c>
      <c r="G6" s="31">
        <f>3*B5*F6</f>
        <v>2700</v>
      </c>
      <c r="H6" s="41"/>
    </row>
    <row r="7" spans="1:8">
      <c r="A7" s="23" t="s">
        <v>5</v>
      </c>
      <c r="B7" s="24">
        <v>280000</v>
      </c>
      <c r="C7" s="35"/>
      <c r="D7" s="35"/>
      <c r="E7" s="23"/>
      <c r="F7" s="30"/>
      <c r="G7" s="25"/>
      <c r="H7" s="41"/>
    </row>
    <row r="8" spans="1:8" ht="15" thickBot="1">
      <c r="A8" s="26"/>
      <c r="B8" s="27"/>
      <c r="C8" s="35"/>
      <c r="D8" s="35"/>
      <c r="E8" s="26"/>
      <c r="F8" s="33"/>
      <c r="G8" s="27"/>
      <c r="H8" s="41"/>
    </row>
    <row r="9" spans="1:8" ht="15" thickBot="1">
      <c r="A9" s="42"/>
      <c r="B9" s="35"/>
      <c r="C9" s="35"/>
      <c r="D9" s="35"/>
      <c r="E9" s="35"/>
      <c r="F9" s="35"/>
      <c r="G9" s="35"/>
      <c r="H9" s="41"/>
    </row>
    <row r="10" spans="1:8" ht="15" thickBot="1">
      <c r="A10" s="42"/>
      <c r="B10" s="35"/>
      <c r="C10" s="35"/>
      <c r="D10" s="35"/>
      <c r="E10" s="46" t="s">
        <v>12</v>
      </c>
      <c r="F10" s="35"/>
      <c r="G10" s="34" t="str">
        <f>IF(G6&gt;G5,"erst ab 2016 Übertragen","noch 2015 übertragen")</f>
        <v>erst ab 2016 Übertragen</v>
      </c>
      <c r="H10" s="41"/>
    </row>
    <row r="11" spans="1:8">
      <c r="A11" s="42"/>
      <c r="B11" s="35"/>
      <c r="C11" s="35"/>
      <c r="D11" s="35"/>
      <c r="E11" s="35"/>
      <c r="F11" s="35"/>
      <c r="G11" s="35"/>
      <c r="H11" s="41"/>
    </row>
    <row r="12" spans="1:8">
      <c r="A12" s="42"/>
      <c r="B12" s="35"/>
      <c r="C12" s="35"/>
      <c r="D12" s="35"/>
      <c r="E12" s="35"/>
      <c r="F12" s="35"/>
      <c r="G12" s="35"/>
      <c r="H12" s="41"/>
    </row>
    <row r="13" spans="1:8">
      <c r="A13" s="42"/>
      <c r="B13" s="35"/>
      <c r="C13" s="35"/>
      <c r="D13" s="35"/>
      <c r="E13" s="35"/>
      <c r="F13" s="35"/>
      <c r="G13" s="35"/>
      <c r="H13" s="41"/>
    </row>
    <row r="14" spans="1:8">
      <c r="A14" s="42"/>
      <c r="B14" s="35"/>
      <c r="C14" s="35"/>
      <c r="D14" s="35"/>
      <c r="E14" s="35"/>
      <c r="F14" s="35"/>
      <c r="G14" s="35"/>
      <c r="H14" s="41"/>
    </row>
    <row r="15" spans="1:8" ht="15" thickBot="1">
      <c r="A15" s="44"/>
      <c r="B15" s="43"/>
      <c r="C15" s="43"/>
      <c r="D15" s="43"/>
      <c r="E15" s="43"/>
      <c r="F15" s="43"/>
      <c r="G15" s="43"/>
      <c r="H15" s="45"/>
    </row>
  </sheetData>
  <sheetProtection password="C6E4" sheet="1" objects="1" scenarios="1"/>
  <customSheetViews>
    <customSheetView guid="{27450D00-C2A0-4B16-886A-3E0F235B65B5}">
      <selection activeCell="C5" sqref="C5"/>
      <pageMargins left="0.7" right="0.7" top="0.78740157499999996" bottom="0.78740157499999996" header="0.3" footer="0.3"/>
      <pageSetup paperSize="9" orientation="portrait" horizontalDpi="300" verticalDpi="300" r:id="rId1"/>
    </customSheetView>
  </customSheetViews>
  <pageMargins left="0.7" right="0.7" top="0.78740157499999996" bottom="0.78740157499999996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CE1005"/>
  <sheetViews>
    <sheetView topLeftCell="C1" workbookViewId="0">
      <selection activeCell="J6" sqref="J6"/>
    </sheetView>
  </sheetViews>
  <sheetFormatPr baseColWidth="10" defaultColWidth="11.44140625" defaultRowHeight="13.2"/>
  <cols>
    <col min="1" max="1" width="11.44140625" style="1"/>
    <col min="2" max="2" width="16.109375" style="1" customWidth="1"/>
    <col min="3" max="3" width="12.33203125" style="1" bestFit="1" customWidth="1"/>
    <col min="4" max="4" width="12.88671875" style="1" bestFit="1" customWidth="1"/>
    <col min="5" max="5" width="11.44140625" style="1"/>
    <col min="6" max="6" width="12.33203125" style="1" bestFit="1" customWidth="1"/>
    <col min="7" max="7" width="11.44140625" style="1"/>
    <col min="8" max="8" width="12.33203125" style="1" bestFit="1" customWidth="1"/>
    <col min="9" max="10" width="11.44140625" style="1"/>
    <col min="11" max="11" width="12.6640625" style="1" customWidth="1"/>
    <col min="12" max="12" width="11.44140625" style="1"/>
    <col min="13" max="13" width="13.88671875" style="1" bestFit="1" customWidth="1"/>
    <col min="14" max="16384" width="11.44140625" style="1"/>
  </cols>
  <sheetData>
    <row r="4" spans="1:83" ht="13.8" thickBot="1"/>
    <row r="5" spans="1:83" ht="13.8" thickBot="1">
      <c r="B5" s="13"/>
      <c r="C5" s="14" t="s">
        <v>0</v>
      </c>
      <c r="D5" s="18" t="s">
        <v>1</v>
      </c>
      <c r="E5" s="19" t="s">
        <v>2</v>
      </c>
      <c r="F5" s="18" t="s">
        <v>3</v>
      </c>
      <c r="G5" s="19" t="s">
        <v>4</v>
      </c>
      <c r="H5" s="18" t="s">
        <v>3</v>
      </c>
      <c r="I5" s="19" t="s">
        <v>4</v>
      </c>
      <c r="J5" s="20" t="s">
        <v>6</v>
      </c>
    </row>
    <row r="6" spans="1:83">
      <c r="A6" s="3"/>
      <c r="C6" s="12">
        <f>Formular!B7</f>
        <v>280000</v>
      </c>
      <c r="D6" s="15">
        <f>IF(C6&gt;250000,250000,C6)</f>
        <v>250000</v>
      </c>
      <c r="E6" s="16">
        <v>5.0000000000000001E-3</v>
      </c>
      <c r="F6" s="15">
        <f>IF(C6&gt;250000,IF(C6&gt;400000,150000,C6-250000),0)</f>
        <v>30000</v>
      </c>
      <c r="G6" s="16">
        <v>0.02</v>
      </c>
      <c r="H6" s="15">
        <f>IF(C6&gt;400000,C6-400000,0)</f>
        <v>0</v>
      </c>
      <c r="I6" s="16">
        <v>3.5000000000000003E-2</v>
      </c>
      <c r="J6" s="17">
        <f>D6*E6+F6*G6+H6*I6</f>
        <v>1850</v>
      </c>
      <c r="K6" s="8"/>
      <c r="L6" s="9"/>
      <c r="M6" s="3"/>
      <c r="N6" s="8"/>
      <c r="O6" s="10"/>
      <c r="P6" s="2"/>
    </row>
    <row r="7" spans="1:8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</row>
    <row r="9" spans="1:8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1:8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</row>
    <row r="11" spans="1:8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</row>
    <row r="12" spans="1:8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</row>
    <row r="13" spans="1:8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</row>
    <row r="14" spans="1:8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</row>
    <row r="15" spans="1:8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</row>
    <row r="16" spans="1:8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</row>
    <row r="17" spans="1:8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</row>
    <row r="18" spans="1:8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</row>
    <row r="19" spans="1:8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</row>
    <row r="20" spans="1:8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</row>
    <row r="21" spans="1:8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</row>
    <row r="22" spans="1:8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</row>
    <row r="23" spans="1:8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</row>
    <row r="24" spans="1:8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</row>
    <row r="25" spans="1:8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</row>
    <row r="26" spans="1:8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</row>
    <row r="27" spans="1:8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</row>
    <row r="29" spans="1:8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</row>
    <row r="30" spans="1:8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</row>
    <row r="31" spans="1:8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</row>
    <row r="32" spans="1:8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</row>
    <row r="33" spans="1:8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</row>
    <row r="34" spans="1:8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</row>
    <row r="35" spans="1:8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</row>
    <row r="36" spans="1:8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</row>
    <row r="37" spans="1:8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</row>
    <row r="38" spans="1:8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</row>
    <row r="39" spans="1:8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</row>
    <row r="40" spans="1:8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</row>
    <row r="41" spans="1:8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</row>
    <row r="42" spans="1:8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</row>
    <row r="43" spans="1:8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</row>
    <row r="44" spans="1:8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</row>
    <row r="45" spans="1:8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</row>
    <row r="46" spans="1:8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</row>
    <row r="47" spans="1:8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</row>
    <row r="48" spans="1:8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</row>
    <row r="49" spans="1:8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</row>
    <row r="50" spans="1:8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</row>
    <row r="51" spans="1:8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</row>
    <row r="52" spans="1:8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</row>
    <row r="53" spans="1:8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</row>
    <row r="54" spans="1:8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</row>
    <row r="55" spans="1:8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</row>
    <row r="56" spans="1:8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</row>
    <row r="57" spans="1:8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</row>
    <row r="58" spans="1:8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</row>
    <row r="59" spans="1:8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</row>
    <row r="60" spans="1:8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</row>
    <row r="61" spans="1:8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</row>
    <row r="62" spans="1:8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</row>
    <row r="63" spans="1:8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</row>
    <row r="64" spans="1:8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</row>
    <row r="65" spans="1:8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</row>
    <row r="66" spans="1:8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</row>
    <row r="67" spans="1:8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</row>
    <row r="68" spans="1:8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</row>
    <row r="69" spans="1:8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</row>
    <row r="70" spans="1:8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</row>
    <row r="71" spans="1:8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</row>
    <row r="72" spans="1:8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</row>
    <row r="73" spans="1:8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</row>
    <row r="74" spans="1:8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</row>
    <row r="75" spans="1:8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</row>
    <row r="76" spans="1:8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</row>
    <row r="77" spans="1:8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</row>
    <row r="78" spans="1:8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</row>
    <row r="79" spans="1:8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</row>
    <row r="80" spans="1:8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</row>
    <row r="81" spans="1:8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</row>
    <row r="82" spans="1:8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</row>
    <row r="83" spans="1: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</row>
    <row r="84" spans="1:8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</row>
    <row r="85" spans="1:8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</row>
    <row r="86" spans="1:8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</row>
    <row r="87" spans="1:8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</row>
    <row r="88" spans="1:8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</row>
    <row r="89" spans="1:8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</row>
    <row r="90" spans="1:8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</row>
    <row r="91" spans="1:8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</row>
    <row r="92" spans="1:8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</row>
    <row r="93" spans="1:8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</row>
    <row r="94" spans="1:8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</row>
    <row r="95" spans="1:8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</row>
    <row r="96" spans="1:8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</row>
    <row r="97" spans="1:8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</row>
    <row r="98" spans="1:8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</row>
    <row r="99" spans="1:8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</row>
    <row r="100" spans="1:8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</row>
    <row r="101" spans="1:8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</row>
    <row r="102" spans="1:8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</row>
    <row r="103" spans="1:8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</row>
    <row r="104" spans="1:8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</row>
    <row r="105" spans="1:8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</row>
    <row r="106" spans="1:8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</row>
    <row r="107" spans="1:8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</row>
    <row r="108" spans="1:8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</row>
    <row r="109" spans="1:8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</row>
    <row r="110" spans="1:8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</row>
    <row r="111" spans="1:8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</row>
    <row r="112" spans="1:8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</row>
    <row r="113" spans="1:8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</row>
    <row r="114" spans="1:8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</row>
    <row r="115" spans="1:8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</row>
    <row r="116" spans="1:8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</row>
    <row r="117" spans="1:8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</row>
    <row r="118" spans="1:8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</row>
    <row r="119" spans="1:8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</row>
    <row r="120" spans="1:8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</row>
    <row r="121" spans="1:8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</row>
    <row r="122" spans="1:8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</row>
    <row r="123" spans="1:8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</row>
    <row r="124" spans="1:8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</row>
    <row r="125" spans="1:8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</row>
    <row r="126" spans="1:8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</row>
    <row r="127" spans="1:8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</row>
    <row r="128" spans="1:8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</row>
    <row r="129" spans="1:8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</row>
    <row r="130" spans="1:8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</row>
    <row r="131" spans="1:8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</row>
    <row r="132" spans="1:8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</row>
    <row r="133" spans="1:8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</row>
    <row r="134" spans="1:8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</row>
    <row r="135" spans="1:8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</row>
    <row r="136" spans="1:8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</row>
    <row r="137" spans="1:8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</row>
    <row r="138" spans="1:8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</row>
    <row r="139" spans="1:8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</row>
    <row r="140" spans="1:8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</row>
    <row r="141" spans="1:8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</row>
    <row r="142" spans="1:8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</row>
    <row r="143" spans="1:8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</row>
    <row r="144" spans="1:8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</row>
    <row r="145" spans="1:8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</row>
    <row r="146" spans="1:8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</row>
    <row r="147" spans="1:8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</row>
    <row r="148" spans="1:8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</row>
    <row r="149" spans="1:8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</row>
    <row r="150" spans="1:8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</row>
    <row r="151" spans="1:8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</row>
    <row r="152" spans="1:8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</row>
    <row r="153" spans="1:8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</row>
    <row r="154" spans="1:8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</row>
    <row r="155" spans="1:8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</row>
    <row r="156" spans="1:8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</row>
    <row r="157" spans="1:8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</row>
    <row r="158" spans="1:8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</row>
    <row r="159" spans="1:8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</row>
    <row r="160" spans="1:8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</row>
    <row r="161" spans="1:8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</row>
    <row r="162" spans="1:8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</row>
    <row r="163" spans="1:8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</row>
    <row r="164" spans="1:8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</row>
    <row r="165" spans="1:8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</row>
    <row r="166" spans="1:8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</row>
    <row r="167" spans="1:8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</row>
    <row r="168" spans="1:8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</row>
    <row r="169" spans="1:8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</row>
    <row r="170" spans="1:8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</row>
    <row r="171" spans="1:8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</row>
    <row r="172" spans="1:8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</row>
    <row r="173" spans="1:8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</row>
    <row r="174" spans="1:8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</row>
    <row r="175" spans="1:8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</row>
    <row r="176" spans="1:8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</row>
    <row r="177" spans="1:8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</row>
    <row r="178" spans="1:8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</row>
    <row r="179" spans="1:8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</row>
    <row r="180" spans="1:8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</row>
    <row r="181" spans="1:8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</row>
    <row r="182" spans="1:8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</row>
    <row r="183" spans="1: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</row>
    <row r="184" spans="1:8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</row>
    <row r="185" spans="1:8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</row>
    <row r="186" spans="1:8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</row>
    <row r="187" spans="1:8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</row>
    <row r="188" spans="1:8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</row>
    <row r="189" spans="1:8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</row>
    <row r="190" spans="1:8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</row>
    <row r="191" spans="1:8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</row>
    <row r="192" spans="1:8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</row>
    <row r="193" spans="1:8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</row>
    <row r="194" spans="1:8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</row>
    <row r="195" spans="1:8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</row>
    <row r="196" spans="1:8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</row>
    <row r="197" spans="1:8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</row>
    <row r="198" spans="1:8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</row>
    <row r="199" spans="1:8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</row>
    <row r="200" spans="1:8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</row>
    <row r="201" spans="1:8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</row>
    <row r="202" spans="1:8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</row>
    <row r="203" spans="1:8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</row>
    <row r="204" spans="1:8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</row>
    <row r="205" spans="1:8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</row>
    <row r="206" spans="1:8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</row>
    <row r="207" spans="1:8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</row>
    <row r="208" spans="1:8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</row>
    <row r="209" spans="1:8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</row>
    <row r="210" spans="1:8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</row>
    <row r="211" spans="1:8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</row>
    <row r="212" spans="1:8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</row>
    <row r="213" spans="1:8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</row>
    <row r="214" spans="1:8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</row>
    <row r="215" spans="1:8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</row>
    <row r="216" spans="1:8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</row>
    <row r="217" spans="1:8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</row>
    <row r="218" spans="1:8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</row>
    <row r="219" spans="1:8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</row>
    <row r="220" spans="1:8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</row>
    <row r="221" spans="1:8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</row>
    <row r="222" spans="1:8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</row>
    <row r="223" spans="1:8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</row>
    <row r="224" spans="1:8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</row>
    <row r="225" spans="1:8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</row>
    <row r="226" spans="1:8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</row>
    <row r="227" spans="1:8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</row>
    <row r="228" spans="1:8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</row>
    <row r="229" spans="1:8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</row>
    <row r="230" spans="1:8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</row>
    <row r="231" spans="1:8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</row>
    <row r="232" spans="1:8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</row>
    <row r="233" spans="1:8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</row>
    <row r="234" spans="1:8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</row>
    <row r="235" spans="1:8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</row>
    <row r="236" spans="1:8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</row>
    <row r="237" spans="1:8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</row>
    <row r="238" spans="1:8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</row>
    <row r="239" spans="1:8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</row>
    <row r="240" spans="1:8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</row>
    <row r="241" spans="1:8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</row>
    <row r="242" spans="1:8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</row>
    <row r="243" spans="1:8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</row>
    <row r="244" spans="1:8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</row>
    <row r="245" spans="1:8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</row>
    <row r="246" spans="1:8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</row>
    <row r="247" spans="1:8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</row>
    <row r="248" spans="1:8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</row>
    <row r="249" spans="1:8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</row>
    <row r="250" spans="1:8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</row>
    <row r="251" spans="1:8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</row>
    <row r="252" spans="1:8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</row>
    <row r="253" spans="1:8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</row>
    <row r="254" spans="1:8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</row>
    <row r="255" spans="1:8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</row>
    <row r="256" spans="1:8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</row>
    <row r="257" spans="1:8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</row>
    <row r="258" spans="1:8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</row>
    <row r="259" spans="1:8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</row>
    <row r="260" spans="1:8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</row>
    <row r="261" spans="1:8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</row>
    <row r="262" spans="1:8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</row>
    <row r="263" spans="1:8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</row>
    <row r="264" spans="1:8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</row>
    <row r="265" spans="1:8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</row>
    <row r="266" spans="1:8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</row>
    <row r="267" spans="1:8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</row>
    <row r="268" spans="1:8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</row>
    <row r="269" spans="1:8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</row>
    <row r="270" spans="1:8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</row>
    <row r="271" spans="1:8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</row>
    <row r="272" spans="1:8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</row>
    <row r="273" spans="1:8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</row>
    <row r="274" spans="1:8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</row>
    <row r="275" spans="1:8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</row>
    <row r="276" spans="1:8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</row>
    <row r="277" spans="1:8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</row>
    <row r="278" spans="1:8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</row>
    <row r="279" spans="1:8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</row>
    <row r="280" spans="1:8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</row>
    <row r="281" spans="1:8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</row>
    <row r="282" spans="1:8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</row>
    <row r="283" spans="1:8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</row>
    <row r="284" spans="1:8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</row>
    <row r="285" spans="1:8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</row>
    <row r="286" spans="1:8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</row>
    <row r="287" spans="1:8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</row>
    <row r="288" spans="1:8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</row>
    <row r="289" spans="1:8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</row>
    <row r="290" spans="1:8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</row>
    <row r="291" spans="1:8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</row>
    <row r="292" spans="1:8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</row>
    <row r="293" spans="1:8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</row>
    <row r="294" spans="1:8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</row>
    <row r="295" spans="1:8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</row>
    <row r="296" spans="1:8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</row>
    <row r="297" spans="1:8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</row>
    <row r="298" spans="1:8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</row>
    <row r="299" spans="1:8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</row>
    <row r="300" spans="1:8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</row>
    <row r="301" spans="1:8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</row>
    <row r="302" spans="1:8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</row>
    <row r="303" spans="1:8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</row>
    <row r="304" spans="1:8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</row>
    <row r="305" spans="1:8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</row>
    <row r="306" spans="1:8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</row>
    <row r="307" spans="1:8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</row>
    <row r="308" spans="1:8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</row>
    <row r="309" spans="1:8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</row>
    <row r="310" spans="1:8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</row>
    <row r="311" spans="1:8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</row>
    <row r="312" spans="1:8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</row>
    <row r="313" spans="1:8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</row>
    <row r="314" spans="1:8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</row>
    <row r="315" spans="1:8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</row>
    <row r="316" spans="1:8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</row>
    <row r="317" spans="1:8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</row>
    <row r="318" spans="1:8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</row>
    <row r="319" spans="1:8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</row>
    <row r="320" spans="1:8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</row>
    <row r="321" spans="1:8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</row>
    <row r="322" spans="1:8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</row>
    <row r="323" spans="1:8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</row>
    <row r="324" spans="1:8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</row>
    <row r="325" spans="1:8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</row>
    <row r="326" spans="1:8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</row>
    <row r="327" spans="1:8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</row>
    <row r="328" spans="1:8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</row>
    <row r="329" spans="1:8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</row>
    <row r="330" spans="1:8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</row>
    <row r="331" spans="1:8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</row>
    <row r="332" spans="1:8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</row>
    <row r="333" spans="1:8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</row>
    <row r="334" spans="1:8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</row>
    <row r="335" spans="1:8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</row>
    <row r="336" spans="1:8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</row>
    <row r="337" spans="1:8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</row>
    <row r="338" spans="1:8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</row>
    <row r="339" spans="1:8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</row>
    <row r="340" spans="1:8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</row>
    <row r="341" spans="1:8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</row>
    <row r="342" spans="1:8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</row>
    <row r="343" spans="1:8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</row>
    <row r="344" spans="1:8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</row>
    <row r="345" spans="1:8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</row>
    <row r="346" spans="1:8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</row>
    <row r="347" spans="1:8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</row>
    <row r="348" spans="1:8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</row>
    <row r="349" spans="1:8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</row>
    <row r="350" spans="1:8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</row>
    <row r="351" spans="1:8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</row>
    <row r="352" spans="1:8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</row>
    <row r="353" spans="1:8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</row>
    <row r="354" spans="1:8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</row>
    <row r="355" spans="1:8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</row>
    <row r="356" spans="1:8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</row>
    <row r="357" spans="1:8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</row>
    <row r="358" spans="1:8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</row>
    <row r="359" spans="1:8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</row>
    <row r="360" spans="1:8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</row>
    <row r="361" spans="1:8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</row>
    <row r="362" spans="1:8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</row>
    <row r="363" spans="1:8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</row>
    <row r="364" spans="1:8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</row>
    <row r="365" spans="1:8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</row>
    <row r="366" spans="1:8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</row>
    <row r="367" spans="1:8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</row>
    <row r="368" spans="1:8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</row>
    <row r="369" spans="1:8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</row>
    <row r="370" spans="1:8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</row>
    <row r="371" spans="1:8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</row>
    <row r="372" spans="1:8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</row>
    <row r="373" spans="1:8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</row>
    <row r="374" spans="1:8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</row>
    <row r="375" spans="1:8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</row>
    <row r="376" spans="1:8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</row>
    <row r="377" spans="1:8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</row>
    <row r="378" spans="1:8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</row>
    <row r="379" spans="1:8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</row>
    <row r="380" spans="1:8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</row>
    <row r="381" spans="1:8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</row>
    <row r="382" spans="1:8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</row>
    <row r="383" spans="1:8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</row>
    <row r="384" spans="1:8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</row>
    <row r="385" spans="1:8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</row>
    <row r="386" spans="1:8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</row>
    <row r="387" spans="1:8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</row>
    <row r="388" spans="1:8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</row>
    <row r="389" spans="1:8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</row>
    <row r="390" spans="1:8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</row>
    <row r="391" spans="1:8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</row>
    <row r="392" spans="1:8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</row>
    <row r="393" spans="1:8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</row>
    <row r="394" spans="1:8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</row>
    <row r="395" spans="1:8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</row>
    <row r="396" spans="1:8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</row>
    <row r="397" spans="1:8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</row>
    <row r="398" spans="1:8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</row>
    <row r="399" spans="1:8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</row>
    <row r="400" spans="1:8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</row>
    <row r="401" spans="1:83" s="8" customForma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</row>
    <row r="402" spans="1:8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</row>
    <row r="403" spans="1:8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</row>
    <row r="404" spans="1:8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</row>
    <row r="405" spans="1:8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</row>
    <row r="406" spans="1:8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</row>
    <row r="407" spans="1:8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</row>
    <row r="408" spans="1:8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</row>
    <row r="409" spans="1:8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</row>
    <row r="410" spans="1:8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</row>
    <row r="411" spans="1:8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</row>
    <row r="412" spans="1:8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</row>
    <row r="413" spans="1:8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</row>
    <row r="414" spans="1:8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</row>
    <row r="415" spans="1:8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</row>
    <row r="416" spans="1:8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</row>
    <row r="417" spans="1:8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</row>
    <row r="418" spans="1:8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</row>
    <row r="419" spans="1:8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</row>
    <row r="420" spans="1:8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</row>
    <row r="421" spans="1:8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</row>
    <row r="422" spans="1:8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</row>
    <row r="423" spans="1:8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</row>
    <row r="424" spans="1:8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</row>
    <row r="425" spans="1:8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</row>
    <row r="426" spans="1:8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</row>
    <row r="427" spans="1:8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</row>
    <row r="428" spans="1:8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</row>
    <row r="429" spans="1:8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</row>
    <row r="430" spans="1:8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</row>
    <row r="431" spans="1:8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</row>
    <row r="432" spans="1:8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</row>
    <row r="433" spans="1:8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</row>
    <row r="434" spans="1:8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</row>
    <row r="435" spans="1:8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</row>
    <row r="436" spans="1:8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</row>
    <row r="437" spans="1:8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</row>
    <row r="438" spans="1:8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</row>
    <row r="439" spans="1:8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</row>
    <row r="440" spans="1:8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</row>
    <row r="441" spans="1:8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</row>
    <row r="442" spans="1:8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</row>
    <row r="443" spans="1:8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</row>
    <row r="444" spans="1:8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</row>
    <row r="445" spans="1:8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</row>
    <row r="446" spans="1:8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</row>
    <row r="447" spans="1:8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</row>
    <row r="448" spans="1:8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</row>
    <row r="449" spans="1:8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</row>
    <row r="450" spans="1:8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</row>
    <row r="451" spans="1:8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</row>
    <row r="452" spans="1:8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</row>
    <row r="453" spans="1:8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</row>
    <row r="454" spans="1:8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</row>
    <row r="455" spans="1:8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</row>
    <row r="456" spans="1:8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</row>
    <row r="457" spans="1:8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</row>
    <row r="458" spans="1:8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</row>
    <row r="459" spans="1:8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</row>
    <row r="460" spans="1:8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</row>
    <row r="461" spans="1:8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</row>
    <row r="462" spans="1:8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</row>
    <row r="463" spans="1:8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</row>
    <row r="464" spans="1:8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</row>
    <row r="465" spans="1:8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</row>
    <row r="466" spans="1:8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</row>
    <row r="467" spans="1:8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</row>
    <row r="468" spans="1:8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</row>
    <row r="469" spans="1:8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</row>
    <row r="470" spans="1:8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</row>
    <row r="471" spans="1:8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</row>
    <row r="472" spans="1:8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</row>
    <row r="473" spans="1:8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</row>
    <row r="474" spans="1:8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</row>
    <row r="475" spans="1:8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</row>
    <row r="476" spans="1:8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</row>
    <row r="477" spans="1:8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</row>
    <row r="478" spans="1:8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</row>
    <row r="479" spans="1:8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</row>
    <row r="480" spans="1:8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</row>
    <row r="481" spans="1:8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</row>
    <row r="482" spans="1:8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</row>
    <row r="483" spans="1:8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</row>
    <row r="484" spans="1:8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</row>
    <row r="485" spans="1:8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</row>
    <row r="486" spans="1:8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</row>
    <row r="487" spans="1:8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</row>
    <row r="488" spans="1:8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</row>
    <row r="489" spans="1:8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</row>
    <row r="490" spans="1:8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</row>
    <row r="491" spans="1:8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</row>
    <row r="492" spans="1:8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</row>
    <row r="493" spans="1:8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</row>
    <row r="494" spans="1:8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</row>
    <row r="495" spans="1:8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</row>
    <row r="496" spans="1:8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</row>
    <row r="497" spans="1:8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</row>
    <row r="498" spans="1:8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</row>
    <row r="499" spans="1:8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</row>
    <row r="500" spans="1:8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</row>
    <row r="501" spans="1:8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</row>
    <row r="502" spans="1:8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</row>
    <row r="503" spans="1:8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</row>
    <row r="504" spans="1:8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</row>
    <row r="505" spans="1:8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</row>
    <row r="506" spans="1:8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</row>
    <row r="507" spans="1:8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</row>
    <row r="508" spans="1:8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</row>
    <row r="509" spans="1:8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</row>
    <row r="510" spans="1:8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</row>
    <row r="511" spans="1:8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</row>
    <row r="512" spans="1:8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</row>
    <row r="513" spans="1:8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</row>
    <row r="514" spans="1:8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</row>
    <row r="515" spans="1:8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</row>
    <row r="516" spans="1:8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</row>
    <row r="517" spans="1:8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</row>
    <row r="518" spans="1:8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</row>
    <row r="519" spans="1:8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</row>
    <row r="520" spans="1:8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</row>
    <row r="521" spans="1:8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</row>
    <row r="522" spans="1:8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</row>
    <row r="523" spans="1:8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</row>
    <row r="524" spans="1:8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</row>
    <row r="525" spans="1:8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</row>
    <row r="526" spans="1:8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</row>
    <row r="527" spans="1:8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</row>
    <row r="528" spans="1:8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</row>
    <row r="529" spans="1:8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</row>
    <row r="530" spans="1:8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</row>
    <row r="531" spans="1:8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</row>
    <row r="532" spans="1:8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</row>
    <row r="533" spans="1:8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</row>
    <row r="534" spans="1:8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</row>
    <row r="535" spans="1:8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</row>
    <row r="536" spans="1:8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</row>
    <row r="537" spans="1:8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</row>
    <row r="538" spans="1:8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</row>
    <row r="539" spans="1:8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</row>
    <row r="540" spans="1:8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</row>
    <row r="541" spans="1:8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</row>
    <row r="542" spans="1:8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</row>
    <row r="543" spans="1:8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</row>
    <row r="544" spans="1:8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</row>
    <row r="545" spans="1:8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</row>
    <row r="546" spans="1:8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</row>
    <row r="547" spans="1:8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</row>
    <row r="548" spans="1:8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</row>
    <row r="549" spans="1:8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</row>
    <row r="550" spans="1:8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</row>
    <row r="551" spans="1:8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</row>
    <row r="552" spans="1:8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</row>
    <row r="553" spans="1:8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</row>
    <row r="554" spans="1:8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</row>
    <row r="555" spans="1:8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</row>
    <row r="556" spans="1:8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</row>
    <row r="557" spans="1:8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</row>
    <row r="558" spans="1:8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</row>
    <row r="559" spans="1:8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</row>
    <row r="560" spans="1:8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</row>
    <row r="561" spans="1:8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</row>
    <row r="562" spans="1:8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</row>
    <row r="563" spans="1:8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</row>
    <row r="564" spans="1:8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</row>
    <row r="565" spans="1:8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</row>
    <row r="566" spans="1:8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</row>
    <row r="567" spans="1:8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</row>
    <row r="568" spans="1:8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</row>
    <row r="569" spans="1:8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</row>
    <row r="570" spans="1:8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</row>
    <row r="571" spans="1:8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</row>
    <row r="572" spans="1:8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</row>
    <row r="573" spans="1:8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</row>
    <row r="574" spans="1:8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</row>
    <row r="575" spans="1:8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</row>
    <row r="576" spans="1:8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</row>
    <row r="577" spans="1:8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</row>
    <row r="578" spans="1:8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</row>
    <row r="579" spans="1:8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</row>
    <row r="580" spans="1:8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</row>
    <row r="581" spans="1:8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</row>
    <row r="582" spans="1:8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</row>
    <row r="583" spans="1:8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</row>
    <row r="584" spans="1:8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</row>
    <row r="585" spans="1:8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</row>
    <row r="586" spans="1:8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</row>
    <row r="587" spans="1:8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</row>
    <row r="588" spans="1:8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</row>
    <row r="589" spans="1:8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</row>
    <row r="590" spans="1:8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</row>
    <row r="591" spans="1:8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</row>
    <row r="592" spans="1:8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</row>
    <row r="593" spans="1:8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</row>
    <row r="594" spans="1:8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</row>
    <row r="595" spans="1:8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</row>
    <row r="596" spans="1:8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</row>
    <row r="597" spans="1:8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</row>
    <row r="598" spans="1:8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</row>
    <row r="599" spans="1:8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</row>
    <row r="600" spans="1:8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</row>
    <row r="601" spans="1:8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</row>
    <row r="602" spans="1:8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</row>
    <row r="603" spans="1:8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</row>
    <row r="604" spans="1:8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</row>
    <row r="605" spans="1:8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</row>
    <row r="606" spans="1:8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</row>
    <row r="607" spans="1:8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</row>
    <row r="608" spans="1:8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</row>
    <row r="609" spans="1:8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</row>
    <row r="610" spans="1:8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</row>
    <row r="611" spans="1:8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</row>
    <row r="612" spans="1:8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</row>
    <row r="613" spans="1:8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</row>
    <row r="614" spans="1:8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</row>
    <row r="615" spans="1:8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</row>
    <row r="616" spans="1:8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</row>
    <row r="617" spans="1:8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</row>
    <row r="618" spans="1:8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</row>
    <row r="619" spans="1:8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</row>
    <row r="620" spans="1:8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</row>
    <row r="621" spans="1:8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</row>
    <row r="622" spans="1:8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</row>
    <row r="623" spans="1:8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</row>
    <row r="624" spans="1:8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</row>
    <row r="625" spans="1:8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</row>
    <row r="626" spans="1:8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</row>
    <row r="627" spans="1:8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</row>
    <row r="628" spans="1:8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</row>
    <row r="629" spans="1:8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</row>
    <row r="630" spans="1:8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</row>
    <row r="631" spans="1:8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</row>
    <row r="632" spans="1:8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</row>
    <row r="633" spans="1:8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</row>
    <row r="634" spans="1:8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</row>
    <row r="635" spans="1:8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</row>
    <row r="636" spans="1:8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</row>
    <row r="637" spans="1:8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</row>
    <row r="638" spans="1:8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</row>
    <row r="639" spans="1:8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</row>
    <row r="640" spans="1:8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</row>
    <row r="641" spans="1:8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</row>
    <row r="642" spans="1:8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</row>
    <row r="643" spans="1:8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</row>
    <row r="644" spans="1:8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</row>
    <row r="645" spans="1:8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</row>
    <row r="646" spans="1:8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</row>
    <row r="647" spans="1:8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</row>
    <row r="648" spans="1:8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</row>
    <row r="649" spans="1:8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</row>
    <row r="650" spans="1:8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</row>
    <row r="651" spans="1:8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</row>
    <row r="652" spans="1:8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</row>
    <row r="653" spans="1:8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</row>
    <row r="654" spans="1:8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</row>
    <row r="655" spans="1:8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</row>
    <row r="656" spans="1:8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</row>
    <row r="657" spans="1:8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</row>
    <row r="658" spans="1:8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</row>
    <row r="659" spans="1:8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</row>
    <row r="660" spans="1:8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</row>
    <row r="661" spans="1:8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</row>
    <row r="662" spans="1:8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</row>
    <row r="663" spans="1:8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</row>
    <row r="664" spans="1:8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</row>
    <row r="665" spans="1:8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</row>
    <row r="666" spans="1:8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</row>
    <row r="667" spans="1:8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</row>
    <row r="668" spans="1:8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</row>
    <row r="669" spans="1:8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</row>
    <row r="670" spans="1:8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</row>
    <row r="671" spans="1:8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</row>
    <row r="672" spans="1:8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</row>
    <row r="673" spans="1:8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</row>
    <row r="674" spans="1:8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</row>
    <row r="675" spans="1:8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</row>
    <row r="676" spans="1:8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</row>
    <row r="677" spans="1:8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</row>
    <row r="678" spans="1:8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</row>
    <row r="679" spans="1:8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</row>
    <row r="680" spans="1:8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</row>
    <row r="681" spans="1:8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</row>
    <row r="682" spans="1:8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</row>
    <row r="683" spans="1:8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</row>
    <row r="684" spans="1:8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</row>
    <row r="685" spans="1:8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</row>
    <row r="686" spans="1:8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</row>
    <row r="687" spans="1:8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</row>
    <row r="688" spans="1:8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</row>
    <row r="689" spans="1:8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</row>
    <row r="690" spans="1:8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</row>
    <row r="691" spans="1:8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</row>
    <row r="692" spans="1:8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</row>
    <row r="693" spans="1:8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</row>
    <row r="694" spans="1:8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</row>
    <row r="695" spans="1:8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</row>
    <row r="696" spans="1:8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</row>
    <row r="697" spans="1:8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</row>
    <row r="698" spans="1:8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</row>
    <row r="699" spans="1:8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</row>
    <row r="700" spans="1:8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</row>
    <row r="701" spans="1:8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</row>
    <row r="702" spans="1:8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</row>
    <row r="703" spans="1:8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</row>
    <row r="704" spans="1:8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</row>
    <row r="705" spans="1:8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</row>
    <row r="706" spans="1:8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</row>
    <row r="707" spans="1:8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</row>
    <row r="708" spans="1:8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</row>
    <row r="709" spans="1:8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</row>
    <row r="710" spans="1:8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</row>
    <row r="711" spans="1:8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</row>
    <row r="712" spans="1:8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</row>
    <row r="713" spans="1:8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</row>
    <row r="714" spans="1:8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</row>
    <row r="715" spans="1:8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</row>
    <row r="716" spans="1:8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</row>
    <row r="717" spans="1:8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</row>
    <row r="718" spans="1:8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</row>
    <row r="719" spans="1:8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</row>
    <row r="720" spans="1:8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</row>
    <row r="721" spans="1:8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</row>
    <row r="722" spans="1:8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</row>
    <row r="723" spans="1:8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</row>
    <row r="724" spans="1:8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</row>
    <row r="725" spans="1:8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</row>
    <row r="726" spans="1:8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</row>
    <row r="727" spans="1:8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</row>
    <row r="728" spans="1:8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</row>
    <row r="729" spans="1:8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</row>
    <row r="730" spans="1:8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</row>
    <row r="731" spans="1:8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</row>
    <row r="732" spans="1:8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</row>
    <row r="733" spans="1:8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</row>
    <row r="734" spans="1:8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</row>
    <row r="735" spans="1:8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</row>
    <row r="736" spans="1:8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</row>
    <row r="737" spans="1:8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</row>
    <row r="738" spans="1:8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</row>
    <row r="739" spans="1:83">
      <c r="C739" s="4"/>
      <c r="D739" s="5"/>
      <c r="E739" s="6"/>
      <c r="F739" s="5"/>
      <c r="G739" s="6"/>
      <c r="H739" s="5"/>
      <c r="I739" s="6"/>
      <c r="J739" s="7"/>
      <c r="K739" s="8"/>
      <c r="L739" s="9"/>
      <c r="M739" s="3"/>
      <c r="N739" s="8"/>
      <c r="O739" s="10"/>
      <c r="P739" s="2"/>
    </row>
    <row r="740" spans="1:83">
      <c r="C740" s="4"/>
      <c r="D740" s="5"/>
      <c r="E740" s="6"/>
      <c r="F740" s="5"/>
      <c r="G740" s="6"/>
      <c r="H740" s="5"/>
      <c r="I740" s="6"/>
      <c r="J740" s="7"/>
      <c r="K740" s="8"/>
      <c r="L740" s="9"/>
      <c r="M740" s="3"/>
      <c r="N740" s="8"/>
      <c r="O740" s="10"/>
      <c r="P740" s="2"/>
    </row>
    <row r="741" spans="1:83">
      <c r="C741" s="4"/>
      <c r="D741" s="5"/>
      <c r="E741" s="6"/>
      <c r="F741" s="5"/>
      <c r="G741" s="6"/>
      <c r="H741" s="5"/>
      <c r="I741" s="6"/>
      <c r="J741" s="7"/>
      <c r="K741" s="8"/>
      <c r="L741" s="9"/>
      <c r="M741" s="3"/>
      <c r="N741" s="8"/>
      <c r="O741" s="10"/>
      <c r="P741" s="2"/>
    </row>
    <row r="742" spans="1:83">
      <c r="C742" s="4"/>
      <c r="D742" s="5"/>
      <c r="E742" s="6"/>
      <c r="F742" s="5"/>
      <c r="G742" s="6"/>
      <c r="H742" s="5"/>
      <c r="I742" s="6"/>
      <c r="J742" s="7"/>
      <c r="K742" s="8"/>
      <c r="L742" s="9"/>
      <c r="M742" s="3"/>
      <c r="N742" s="8"/>
      <c r="O742" s="10"/>
      <c r="P742" s="2"/>
    </row>
    <row r="743" spans="1:83">
      <c r="C743" s="4"/>
      <c r="D743" s="5"/>
      <c r="E743" s="6"/>
      <c r="F743" s="5"/>
      <c r="G743" s="6"/>
      <c r="H743" s="5"/>
      <c r="I743" s="6"/>
      <c r="J743" s="7"/>
      <c r="K743" s="8"/>
      <c r="L743" s="9"/>
      <c r="M743" s="3"/>
      <c r="N743" s="8"/>
      <c r="O743" s="10"/>
      <c r="P743" s="2"/>
    </row>
    <row r="744" spans="1:83">
      <c r="C744" s="4"/>
      <c r="D744" s="5"/>
      <c r="E744" s="6"/>
      <c r="F744" s="5"/>
      <c r="G744" s="6"/>
      <c r="H744" s="5"/>
      <c r="I744" s="6"/>
      <c r="J744" s="7"/>
      <c r="K744" s="8"/>
      <c r="L744" s="9"/>
      <c r="M744" s="3"/>
      <c r="N744" s="8"/>
      <c r="O744" s="10"/>
      <c r="P744" s="2"/>
    </row>
    <row r="745" spans="1:83">
      <c r="C745" s="4"/>
      <c r="D745" s="5"/>
      <c r="E745" s="6"/>
      <c r="F745" s="5"/>
      <c r="G745" s="6"/>
      <c r="H745" s="5"/>
      <c r="I745" s="6"/>
      <c r="J745" s="7"/>
      <c r="K745" s="8"/>
      <c r="L745" s="9"/>
      <c r="M745" s="3"/>
      <c r="N745" s="8"/>
      <c r="O745" s="10"/>
      <c r="P745" s="2"/>
    </row>
    <row r="746" spans="1:83">
      <c r="C746" s="4"/>
      <c r="D746" s="5"/>
      <c r="E746" s="6"/>
      <c r="F746" s="5"/>
      <c r="G746" s="6"/>
      <c r="H746" s="5"/>
      <c r="I746" s="6"/>
      <c r="J746" s="7"/>
      <c r="K746" s="8"/>
      <c r="L746" s="9"/>
      <c r="M746" s="3"/>
      <c r="N746" s="8"/>
      <c r="O746" s="10"/>
      <c r="P746" s="2"/>
    </row>
    <row r="747" spans="1:83">
      <c r="C747" s="4"/>
      <c r="D747" s="5"/>
      <c r="E747" s="6"/>
      <c r="F747" s="5"/>
      <c r="G747" s="6"/>
      <c r="H747" s="5"/>
      <c r="I747" s="6"/>
      <c r="J747" s="7"/>
      <c r="K747" s="8"/>
      <c r="L747" s="9"/>
      <c r="M747" s="3"/>
      <c r="N747" s="8"/>
      <c r="O747" s="10"/>
      <c r="P747" s="2"/>
    </row>
    <row r="748" spans="1:83">
      <c r="C748" s="4"/>
      <c r="D748" s="5"/>
      <c r="E748" s="6"/>
      <c r="F748" s="5"/>
      <c r="G748" s="6"/>
      <c r="H748" s="5"/>
      <c r="I748" s="6"/>
      <c r="J748" s="7"/>
      <c r="K748" s="8"/>
      <c r="L748" s="9"/>
      <c r="M748" s="3"/>
      <c r="N748" s="8"/>
      <c r="O748" s="10"/>
      <c r="P748" s="2"/>
    </row>
    <row r="749" spans="1:83">
      <c r="C749" s="4"/>
      <c r="D749" s="5"/>
      <c r="E749" s="6"/>
      <c r="F749" s="5"/>
      <c r="G749" s="6"/>
      <c r="H749" s="5"/>
      <c r="I749" s="6"/>
      <c r="J749" s="7"/>
      <c r="K749" s="8"/>
      <c r="L749" s="9"/>
      <c r="M749" s="3"/>
      <c r="N749" s="8"/>
      <c r="O749" s="10"/>
      <c r="P749" s="2"/>
    </row>
    <row r="750" spans="1:83">
      <c r="C750" s="4"/>
      <c r="D750" s="5"/>
      <c r="E750" s="6"/>
      <c r="F750" s="5"/>
      <c r="G750" s="6"/>
      <c r="H750" s="5"/>
      <c r="I750" s="6"/>
      <c r="J750" s="7"/>
      <c r="K750" s="8"/>
      <c r="L750" s="9"/>
      <c r="M750" s="3"/>
      <c r="N750" s="8"/>
      <c r="O750" s="10"/>
      <c r="P750" s="2"/>
    </row>
    <row r="751" spans="1:83">
      <c r="C751" s="4"/>
      <c r="D751" s="5"/>
      <c r="E751" s="6"/>
      <c r="F751" s="5"/>
      <c r="G751" s="6"/>
      <c r="H751" s="5"/>
      <c r="I751" s="6"/>
      <c r="J751" s="7"/>
      <c r="K751" s="8"/>
      <c r="L751" s="9"/>
      <c r="M751" s="3"/>
      <c r="N751" s="8"/>
      <c r="O751" s="10"/>
      <c r="P751" s="2"/>
    </row>
    <row r="752" spans="1:83">
      <c r="C752" s="4"/>
      <c r="D752" s="5"/>
      <c r="E752" s="6"/>
      <c r="F752" s="5"/>
      <c r="G752" s="6"/>
      <c r="H752" s="5"/>
      <c r="I752" s="6"/>
      <c r="J752" s="7"/>
      <c r="K752" s="8"/>
      <c r="L752" s="9"/>
      <c r="M752" s="3"/>
      <c r="N752" s="8"/>
      <c r="O752" s="10"/>
      <c r="P752" s="2"/>
    </row>
    <row r="753" spans="3:16">
      <c r="C753" s="4"/>
      <c r="D753" s="5"/>
      <c r="E753" s="6"/>
      <c r="F753" s="5"/>
      <c r="G753" s="6"/>
      <c r="H753" s="5"/>
      <c r="I753" s="6"/>
      <c r="J753" s="7"/>
      <c r="K753" s="8"/>
      <c r="L753" s="9"/>
      <c r="M753" s="3"/>
      <c r="N753" s="8"/>
      <c r="O753" s="10"/>
      <c r="P753" s="2"/>
    </row>
    <row r="754" spans="3:16">
      <c r="C754" s="4"/>
      <c r="D754" s="5"/>
      <c r="E754" s="6"/>
      <c r="F754" s="5"/>
      <c r="G754" s="6"/>
      <c r="H754" s="5"/>
      <c r="I754" s="6"/>
      <c r="J754" s="7"/>
      <c r="K754" s="8"/>
      <c r="L754" s="9"/>
      <c r="M754" s="3"/>
      <c r="N754" s="8"/>
      <c r="O754" s="10"/>
      <c r="P754" s="2"/>
    </row>
    <row r="755" spans="3:16">
      <c r="C755" s="4"/>
      <c r="D755" s="5"/>
      <c r="E755" s="6"/>
      <c r="F755" s="5"/>
      <c r="G755" s="6"/>
      <c r="H755" s="5"/>
      <c r="I755" s="6"/>
      <c r="J755" s="7"/>
      <c r="K755" s="8"/>
      <c r="L755" s="9"/>
      <c r="M755" s="3"/>
      <c r="N755" s="8"/>
      <c r="O755" s="10"/>
      <c r="P755" s="2"/>
    </row>
    <row r="756" spans="3:16">
      <c r="C756" s="4"/>
      <c r="D756" s="5"/>
      <c r="E756" s="6"/>
      <c r="F756" s="5"/>
      <c r="G756" s="6"/>
      <c r="H756" s="5"/>
      <c r="I756" s="6"/>
      <c r="J756" s="7"/>
      <c r="K756" s="8"/>
      <c r="L756" s="9"/>
      <c r="M756" s="3"/>
      <c r="N756" s="8"/>
      <c r="O756" s="10"/>
      <c r="P756" s="2"/>
    </row>
    <row r="757" spans="3:16">
      <c r="C757" s="4"/>
      <c r="D757" s="5"/>
      <c r="E757" s="6"/>
      <c r="F757" s="5"/>
      <c r="G757" s="6"/>
      <c r="H757" s="5"/>
      <c r="I757" s="6"/>
      <c r="J757" s="7"/>
      <c r="K757" s="8"/>
      <c r="L757" s="9"/>
      <c r="M757" s="3"/>
      <c r="N757" s="8"/>
      <c r="O757" s="10"/>
      <c r="P757" s="2"/>
    </row>
    <row r="758" spans="3:16">
      <c r="C758" s="4"/>
      <c r="D758" s="5"/>
      <c r="E758" s="6"/>
      <c r="F758" s="5"/>
      <c r="G758" s="6"/>
      <c r="H758" s="5"/>
      <c r="I758" s="6"/>
      <c r="J758" s="7"/>
      <c r="K758" s="8"/>
      <c r="L758" s="9"/>
      <c r="M758" s="3"/>
      <c r="N758" s="8"/>
      <c r="O758" s="10"/>
      <c r="P758" s="2"/>
    </row>
    <row r="759" spans="3:16">
      <c r="C759" s="4"/>
      <c r="D759" s="5"/>
      <c r="E759" s="6"/>
      <c r="F759" s="5"/>
      <c r="G759" s="6"/>
      <c r="H759" s="5"/>
      <c r="I759" s="6"/>
      <c r="J759" s="7"/>
      <c r="K759" s="8"/>
      <c r="L759" s="9"/>
      <c r="M759" s="3"/>
      <c r="N759" s="8"/>
      <c r="O759" s="10"/>
      <c r="P759" s="2"/>
    </row>
    <row r="760" spans="3:16">
      <c r="C760" s="4"/>
      <c r="D760" s="5"/>
      <c r="E760" s="6"/>
      <c r="F760" s="5"/>
      <c r="G760" s="6"/>
      <c r="H760" s="5"/>
      <c r="I760" s="6"/>
      <c r="J760" s="7"/>
      <c r="K760" s="8"/>
      <c r="L760" s="9"/>
      <c r="M760" s="3"/>
      <c r="N760" s="8"/>
      <c r="O760" s="10"/>
      <c r="P760" s="2"/>
    </row>
    <row r="761" spans="3:16">
      <c r="C761" s="4"/>
      <c r="D761" s="5"/>
      <c r="E761" s="6"/>
      <c r="F761" s="5"/>
      <c r="G761" s="6"/>
      <c r="H761" s="5"/>
      <c r="I761" s="6"/>
      <c r="J761" s="7"/>
      <c r="K761" s="8"/>
      <c r="L761" s="9"/>
      <c r="M761" s="3"/>
      <c r="N761" s="8"/>
      <c r="O761" s="10"/>
      <c r="P761" s="2"/>
    </row>
    <row r="762" spans="3:16">
      <c r="C762" s="4"/>
      <c r="D762" s="5"/>
      <c r="E762" s="6"/>
      <c r="F762" s="5"/>
      <c r="G762" s="6"/>
      <c r="H762" s="5"/>
      <c r="I762" s="6"/>
      <c r="J762" s="7"/>
      <c r="K762" s="8"/>
      <c r="L762" s="9"/>
      <c r="M762" s="3"/>
      <c r="N762" s="8"/>
      <c r="O762" s="10"/>
      <c r="P762" s="2"/>
    </row>
    <row r="763" spans="3:16">
      <c r="C763" s="4"/>
      <c r="D763" s="5"/>
      <c r="E763" s="6"/>
      <c r="F763" s="5"/>
      <c r="G763" s="6"/>
      <c r="H763" s="5"/>
      <c r="I763" s="6"/>
      <c r="J763" s="7"/>
      <c r="K763" s="8"/>
      <c r="L763" s="9"/>
      <c r="M763" s="3"/>
      <c r="N763" s="8"/>
      <c r="O763" s="10"/>
      <c r="P763" s="2"/>
    </row>
    <row r="764" spans="3:16">
      <c r="C764" s="4"/>
      <c r="D764" s="5"/>
      <c r="E764" s="6"/>
      <c r="F764" s="5"/>
      <c r="G764" s="6"/>
      <c r="H764" s="5"/>
      <c r="I764" s="6"/>
      <c r="J764" s="7"/>
      <c r="K764" s="8"/>
      <c r="L764" s="9"/>
      <c r="M764" s="3"/>
      <c r="N764" s="8"/>
      <c r="O764" s="10"/>
      <c r="P764" s="2"/>
    </row>
    <row r="765" spans="3:16">
      <c r="C765" s="4"/>
      <c r="D765" s="5"/>
      <c r="E765" s="6"/>
      <c r="F765" s="5"/>
      <c r="G765" s="6"/>
      <c r="H765" s="5"/>
      <c r="I765" s="6"/>
      <c r="J765" s="7"/>
      <c r="K765" s="8"/>
      <c r="L765" s="9"/>
      <c r="M765" s="3"/>
      <c r="N765" s="8"/>
      <c r="O765" s="10"/>
      <c r="P765" s="2"/>
    </row>
    <row r="766" spans="3:16">
      <c r="C766" s="4"/>
      <c r="D766" s="5"/>
      <c r="E766" s="6"/>
      <c r="F766" s="5"/>
      <c r="G766" s="6"/>
      <c r="H766" s="5"/>
      <c r="I766" s="6"/>
      <c r="J766" s="7"/>
      <c r="K766" s="8"/>
      <c r="L766" s="9"/>
      <c r="M766" s="3"/>
      <c r="N766" s="8"/>
      <c r="O766" s="10"/>
      <c r="P766" s="2"/>
    </row>
    <row r="767" spans="3:16">
      <c r="C767" s="4"/>
      <c r="D767" s="5"/>
      <c r="E767" s="6"/>
      <c r="F767" s="5"/>
      <c r="G767" s="6"/>
      <c r="H767" s="5"/>
      <c r="I767" s="6"/>
      <c r="J767" s="7"/>
      <c r="K767" s="8"/>
      <c r="L767" s="9"/>
      <c r="M767" s="3"/>
      <c r="N767" s="8"/>
      <c r="O767" s="10"/>
      <c r="P767" s="2"/>
    </row>
    <row r="768" spans="3:16">
      <c r="C768" s="4"/>
      <c r="D768" s="5"/>
      <c r="E768" s="6"/>
      <c r="F768" s="5"/>
      <c r="G768" s="6"/>
      <c r="H768" s="5"/>
      <c r="I768" s="6"/>
      <c r="J768" s="7"/>
      <c r="K768" s="8"/>
      <c r="L768" s="9"/>
      <c r="M768" s="3"/>
      <c r="N768" s="8"/>
      <c r="O768" s="10"/>
      <c r="P768" s="2"/>
    </row>
    <row r="769" spans="3:16">
      <c r="C769" s="4"/>
      <c r="D769" s="5"/>
      <c r="E769" s="6"/>
      <c r="F769" s="5"/>
      <c r="G769" s="6"/>
      <c r="H769" s="5"/>
      <c r="I769" s="6"/>
      <c r="J769" s="7"/>
      <c r="K769" s="8"/>
      <c r="L769" s="9"/>
      <c r="M769" s="3"/>
      <c r="N769" s="8"/>
      <c r="O769" s="10"/>
      <c r="P769" s="2"/>
    </row>
    <row r="770" spans="3:16">
      <c r="C770" s="4"/>
      <c r="D770" s="5"/>
      <c r="E770" s="6"/>
      <c r="F770" s="5"/>
      <c r="G770" s="6"/>
      <c r="H770" s="5"/>
      <c r="I770" s="6"/>
      <c r="J770" s="7"/>
      <c r="K770" s="8"/>
      <c r="L770" s="9"/>
      <c r="M770" s="3"/>
      <c r="N770" s="8"/>
      <c r="O770" s="10"/>
      <c r="P770" s="2"/>
    </row>
    <row r="771" spans="3:16">
      <c r="C771" s="4"/>
      <c r="D771" s="5"/>
      <c r="E771" s="6"/>
      <c r="F771" s="5"/>
      <c r="G771" s="6"/>
      <c r="H771" s="5"/>
      <c r="I771" s="6"/>
      <c r="J771" s="7"/>
      <c r="K771" s="8"/>
      <c r="L771" s="9"/>
      <c r="M771" s="3"/>
      <c r="N771" s="8"/>
      <c r="O771" s="10"/>
      <c r="P771" s="2"/>
    </row>
    <row r="772" spans="3:16">
      <c r="C772" s="4"/>
      <c r="D772" s="5"/>
      <c r="E772" s="6"/>
      <c r="F772" s="5"/>
      <c r="G772" s="6"/>
      <c r="H772" s="5"/>
      <c r="I772" s="6"/>
      <c r="J772" s="7"/>
      <c r="K772" s="8"/>
      <c r="L772" s="9"/>
      <c r="M772" s="3"/>
      <c r="N772" s="8"/>
      <c r="O772" s="10"/>
      <c r="P772" s="2"/>
    </row>
    <row r="773" spans="3:16">
      <c r="C773" s="4"/>
      <c r="D773" s="5"/>
      <c r="E773" s="6"/>
      <c r="F773" s="5"/>
      <c r="G773" s="6"/>
      <c r="H773" s="5"/>
      <c r="I773" s="6"/>
      <c r="J773" s="7"/>
      <c r="K773" s="8"/>
      <c r="L773" s="9"/>
      <c r="M773" s="3"/>
      <c r="N773" s="8"/>
      <c r="O773" s="10"/>
      <c r="P773" s="2"/>
    </row>
    <row r="774" spans="3:16">
      <c r="C774" s="4"/>
      <c r="D774" s="5"/>
      <c r="E774" s="6"/>
      <c r="F774" s="5"/>
      <c r="G774" s="6"/>
      <c r="H774" s="5"/>
      <c r="I774" s="6"/>
      <c r="J774" s="7"/>
      <c r="K774" s="8"/>
      <c r="L774" s="9"/>
      <c r="M774" s="3"/>
      <c r="N774" s="8"/>
      <c r="O774" s="10"/>
      <c r="P774" s="2"/>
    </row>
    <row r="775" spans="3:16">
      <c r="C775" s="4"/>
      <c r="D775" s="5"/>
      <c r="E775" s="6"/>
      <c r="F775" s="5"/>
      <c r="G775" s="6"/>
      <c r="H775" s="5"/>
      <c r="I775" s="6"/>
      <c r="J775" s="7"/>
      <c r="K775" s="8"/>
      <c r="L775" s="9"/>
      <c r="M775" s="3"/>
      <c r="N775" s="8"/>
      <c r="O775" s="10"/>
      <c r="P775" s="2"/>
    </row>
    <row r="776" spans="3:16">
      <c r="C776" s="4"/>
      <c r="D776" s="5"/>
      <c r="E776" s="6"/>
      <c r="F776" s="5"/>
      <c r="G776" s="6"/>
      <c r="H776" s="5"/>
      <c r="I776" s="6"/>
      <c r="J776" s="7"/>
      <c r="K776" s="8"/>
      <c r="L776" s="9"/>
      <c r="M776" s="3"/>
      <c r="N776" s="8"/>
      <c r="O776" s="10"/>
      <c r="P776" s="2"/>
    </row>
    <row r="777" spans="3:16">
      <c r="C777" s="4"/>
      <c r="D777" s="5"/>
      <c r="E777" s="6"/>
      <c r="F777" s="5"/>
      <c r="G777" s="6"/>
      <c r="H777" s="5"/>
      <c r="I777" s="6"/>
      <c r="J777" s="7"/>
      <c r="K777" s="8"/>
      <c r="L777" s="9"/>
      <c r="M777" s="3"/>
      <c r="N777" s="8"/>
      <c r="O777" s="10"/>
      <c r="P777" s="2"/>
    </row>
    <row r="778" spans="3:16">
      <c r="C778" s="4"/>
      <c r="D778" s="5"/>
      <c r="E778" s="6"/>
      <c r="F778" s="5"/>
      <c r="G778" s="6"/>
      <c r="H778" s="5"/>
      <c r="I778" s="6"/>
      <c r="J778" s="7"/>
      <c r="K778" s="8"/>
      <c r="L778" s="9"/>
      <c r="M778" s="3"/>
      <c r="N778" s="8"/>
      <c r="O778" s="10"/>
      <c r="P778" s="2"/>
    </row>
    <row r="779" spans="3:16">
      <c r="C779" s="4"/>
      <c r="D779" s="5"/>
      <c r="E779" s="6"/>
      <c r="F779" s="5"/>
      <c r="G779" s="6"/>
      <c r="H779" s="5"/>
      <c r="I779" s="6"/>
      <c r="J779" s="7"/>
      <c r="K779" s="8"/>
      <c r="L779" s="9"/>
      <c r="M779" s="3"/>
      <c r="N779" s="8"/>
      <c r="O779" s="10"/>
      <c r="P779" s="2"/>
    </row>
    <row r="780" spans="3:16">
      <c r="C780" s="4"/>
      <c r="D780" s="5"/>
      <c r="E780" s="6"/>
      <c r="F780" s="5"/>
      <c r="G780" s="6"/>
      <c r="H780" s="5"/>
      <c r="I780" s="6"/>
      <c r="J780" s="7"/>
      <c r="K780" s="8"/>
      <c r="L780" s="9"/>
      <c r="M780" s="3"/>
      <c r="N780" s="8"/>
      <c r="O780" s="10"/>
      <c r="P780" s="2"/>
    </row>
    <row r="781" spans="3:16">
      <c r="C781" s="4"/>
      <c r="D781" s="5"/>
      <c r="E781" s="6"/>
      <c r="F781" s="5"/>
      <c r="G781" s="6"/>
      <c r="H781" s="5"/>
      <c r="I781" s="6"/>
      <c r="J781" s="7"/>
      <c r="K781" s="8"/>
      <c r="L781" s="9"/>
      <c r="M781" s="3"/>
      <c r="N781" s="8"/>
      <c r="O781" s="10"/>
      <c r="P781" s="2"/>
    </row>
    <row r="782" spans="3:16">
      <c r="C782" s="4"/>
      <c r="D782" s="5"/>
      <c r="E782" s="6"/>
      <c r="F782" s="5"/>
      <c r="G782" s="6"/>
      <c r="H782" s="5"/>
      <c r="I782" s="6"/>
      <c r="J782" s="7"/>
      <c r="K782" s="8"/>
      <c r="L782" s="9"/>
      <c r="M782" s="3"/>
      <c r="N782" s="8"/>
      <c r="O782" s="10"/>
      <c r="P782" s="2"/>
    </row>
    <row r="783" spans="3:16">
      <c r="C783" s="4"/>
      <c r="D783" s="5"/>
      <c r="E783" s="6"/>
      <c r="F783" s="5"/>
      <c r="G783" s="6"/>
      <c r="H783" s="5"/>
      <c r="I783" s="6"/>
      <c r="J783" s="7"/>
      <c r="K783" s="8"/>
      <c r="L783" s="9"/>
      <c r="M783" s="3"/>
      <c r="N783" s="8"/>
      <c r="O783" s="10"/>
      <c r="P783" s="2"/>
    </row>
    <row r="784" spans="3:16">
      <c r="C784" s="4"/>
      <c r="D784" s="5"/>
      <c r="E784" s="6"/>
      <c r="F784" s="5"/>
      <c r="G784" s="6"/>
      <c r="H784" s="5"/>
      <c r="I784" s="6"/>
      <c r="J784" s="7"/>
      <c r="K784" s="8"/>
      <c r="L784" s="9"/>
      <c r="M784" s="3"/>
      <c r="N784" s="8"/>
      <c r="O784" s="10"/>
      <c r="P784" s="2"/>
    </row>
    <row r="785" spans="3:16">
      <c r="C785" s="4"/>
      <c r="D785" s="5"/>
      <c r="E785" s="6"/>
      <c r="F785" s="5"/>
      <c r="G785" s="6"/>
      <c r="H785" s="5"/>
      <c r="I785" s="6"/>
      <c r="J785" s="7"/>
      <c r="K785" s="8"/>
      <c r="L785" s="9"/>
      <c r="M785" s="3"/>
      <c r="N785" s="8"/>
      <c r="O785" s="10"/>
      <c r="P785" s="2"/>
    </row>
    <row r="786" spans="3:16">
      <c r="C786" s="4"/>
      <c r="D786" s="5"/>
      <c r="E786" s="6"/>
      <c r="F786" s="5"/>
      <c r="G786" s="6"/>
      <c r="H786" s="5"/>
      <c r="I786" s="6"/>
      <c r="J786" s="7"/>
      <c r="K786" s="8"/>
      <c r="L786" s="9"/>
      <c r="M786" s="3"/>
      <c r="N786" s="8"/>
      <c r="O786" s="10"/>
      <c r="P786" s="2"/>
    </row>
    <row r="787" spans="3:16">
      <c r="C787" s="4"/>
      <c r="D787" s="5"/>
      <c r="E787" s="6"/>
      <c r="F787" s="5"/>
      <c r="G787" s="6"/>
      <c r="H787" s="5"/>
      <c r="I787" s="6"/>
      <c r="J787" s="7"/>
      <c r="K787" s="8"/>
      <c r="L787" s="9"/>
      <c r="M787" s="3"/>
      <c r="N787" s="8"/>
      <c r="O787" s="10"/>
      <c r="P787" s="2"/>
    </row>
    <row r="788" spans="3:16">
      <c r="C788" s="4"/>
      <c r="D788" s="5"/>
      <c r="E788" s="6"/>
      <c r="F788" s="5"/>
      <c r="G788" s="6"/>
      <c r="H788" s="5"/>
      <c r="I788" s="6"/>
      <c r="J788" s="7"/>
      <c r="K788" s="8"/>
      <c r="L788" s="9"/>
      <c r="M788" s="3"/>
      <c r="N788" s="8"/>
      <c r="O788" s="10"/>
      <c r="P788" s="2"/>
    </row>
    <row r="789" spans="3:16">
      <c r="C789" s="4"/>
      <c r="D789" s="5"/>
      <c r="E789" s="6"/>
      <c r="F789" s="5"/>
      <c r="G789" s="6"/>
      <c r="H789" s="5"/>
      <c r="I789" s="6"/>
      <c r="J789" s="7"/>
      <c r="K789" s="8"/>
      <c r="L789" s="9"/>
      <c r="M789" s="3"/>
      <c r="N789" s="8"/>
      <c r="O789" s="10"/>
      <c r="P789" s="2"/>
    </row>
    <row r="790" spans="3:16">
      <c r="C790" s="4"/>
      <c r="D790" s="5"/>
      <c r="E790" s="6"/>
      <c r="F790" s="5"/>
      <c r="G790" s="6"/>
      <c r="H790" s="5"/>
      <c r="I790" s="6"/>
      <c r="J790" s="7"/>
      <c r="K790" s="8"/>
      <c r="L790" s="9"/>
      <c r="M790" s="3"/>
      <c r="N790" s="8"/>
      <c r="O790" s="10"/>
      <c r="P790" s="2"/>
    </row>
    <row r="791" spans="3:16">
      <c r="C791" s="4"/>
      <c r="D791" s="5"/>
      <c r="E791" s="6"/>
      <c r="F791" s="5"/>
      <c r="G791" s="6"/>
      <c r="H791" s="5"/>
      <c r="I791" s="6"/>
      <c r="J791" s="7"/>
      <c r="K791" s="8"/>
      <c r="L791" s="9"/>
      <c r="M791" s="3"/>
      <c r="N791" s="8"/>
      <c r="O791" s="10"/>
      <c r="P791" s="2"/>
    </row>
    <row r="792" spans="3:16">
      <c r="C792" s="4"/>
      <c r="D792" s="5"/>
      <c r="E792" s="6"/>
      <c r="F792" s="5"/>
      <c r="G792" s="6"/>
      <c r="H792" s="5"/>
      <c r="I792" s="6"/>
      <c r="J792" s="7"/>
      <c r="K792" s="8"/>
      <c r="L792" s="9"/>
      <c r="M792" s="3"/>
      <c r="N792" s="8"/>
      <c r="O792" s="10"/>
      <c r="P792" s="2"/>
    </row>
    <row r="793" spans="3:16">
      <c r="C793" s="4"/>
      <c r="D793" s="5"/>
      <c r="E793" s="6"/>
      <c r="F793" s="5"/>
      <c r="G793" s="6"/>
      <c r="H793" s="5"/>
      <c r="I793" s="6"/>
      <c r="J793" s="7"/>
      <c r="K793" s="8"/>
      <c r="L793" s="9"/>
      <c r="M793" s="3"/>
      <c r="N793" s="8"/>
      <c r="O793" s="10"/>
      <c r="P793" s="2"/>
    </row>
    <row r="794" spans="3:16">
      <c r="C794" s="4"/>
      <c r="D794" s="5"/>
      <c r="E794" s="6"/>
      <c r="F794" s="5"/>
      <c r="G794" s="6"/>
      <c r="H794" s="5"/>
      <c r="I794" s="6"/>
      <c r="J794" s="7"/>
      <c r="K794" s="8"/>
      <c r="L794" s="9"/>
      <c r="M794" s="3"/>
      <c r="N794" s="8"/>
      <c r="O794" s="10"/>
      <c r="P794" s="2"/>
    </row>
    <row r="795" spans="3:16">
      <c r="C795" s="4"/>
      <c r="D795" s="5"/>
      <c r="E795" s="6"/>
      <c r="F795" s="5"/>
      <c r="G795" s="6"/>
      <c r="H795" s="5"/>
      <c r="I795" s="6"/>
      <c r="J795" s="7"/>
      <c r="K795" s="8"/>
      <c r="L795" s="9"/>
      <c r="M795" s="3"/>
      <c r="N795" s="8"/>
      <c r="O795" s="10"/>
      <c r="P795" s="2"/>
    </row>
    <row r="796" spans="3:16">
      <c r="C796" s="4"/>
      <c r="D796" s="5"/>
      <c r="E796" s="6"/>
      <c r="F796" s="5"/>
      <c r="G796" s="6"/>
      <c r="H796" s="5"/>
      <c r="I796" s="6"/>
      <c r="J796" s="7"/>
      <c r="K796" s="8"/>
      <c r="L796" s="9"/>
      <c r="M796" s="3"/>
      <c r="N796" s="8"/>
      <c r="O796" s="10"/>
      <c r="P796" s="2"/>
    </row>
    <row r="797" spans="3:16">
      <c r="C797" s="4"/>
      <c r="D797" s="5"/>
      <c r="E797" s="6"/>
      <c r="F797" s="5"/>
      <c r="G797" s="6"/>
      <c r="H797" s="5"/>
      <c r="I797" s="6"/>
      <c r="J797" s="7"/>
      <c r="K797" s="8"/>
      <c r="L797" s="9"/>
      <c r="M797" s="3"/>
      <c r="N797" s="8"/>
      <c r="O797" s="10"/>
      <c r="P797" s="2"/>
    </row>
    <row r="798" spans="3:16">
      <c r="C798" s="4"/>
      <c r="D798" s="5"/>
      <c r="E798" s="6"/>
      <c r="F798" s="5"/>
      <c r="G798" s="6"/>
      <c r="H798" s="5"/>
      <c r="I798" s="6"/>
      <c r="J798" s="7"/>
      <c r="K798" s="8"/>
      <c r="L798" s="9"/>
      <c r="M798" s="3"/>
      <c r="N798" s="8"/>
      <c r="O798" s="10"/>
      <c r="P798" s="2"/>
    </row>
    <row r="799" spans="3:16">
      <c r="C799" s="4"/>
      <c r="D799" s="5"/>
      <c r="E799" s="6"/>
      <c r="F799" s="5"/>
      <c r="G799" s="6"/>
      <c r="H799" s="5"/>
      <c r="I799" s="6"/>
      <c r="J799" s="7"/>
      <c r="K799" s="8"/>
      <c r="L799" s="9"/>
      <c r="M799" s="3"/>
      <c r="N799" s="8"/>
      <c r="O799" s="10"/>
      <c r="P799" s="2"/>
    </row>
    <row r="800" spans="3:16">
      <c r="C800" s="4"/>
      <c r="D800" s="5"/>
      <c r="E800" s="6"/>
      <c r="F800" s="5"/>
      <c r="G800" s="6"/>
      <c r="H800" s="5"/>
      <c r="I800" s="6"/>
      <c r="J800" s="7"/>
      <c r="K800" s="8"/>
      <c r="L800" s="9"/>
      <c r="M800" s="3"/>
      <c r="N800" s="8"/>
      <c r="O800" s="10"/>
      <c r="P800" s="2"/>
    </row>
    <row r="801" spans="3:16">
      <c r="C801" s="4"/>
      <c r="D801" s="5"/>
      <c r="E801" s="6"/>
      <c r="F801" s="5"/>
      <c r="G801" s="6"/>
      <c r="H801" s="5"/>
      <c r="I801" s="6"/>
      <c r="J801" s="7"/>
      <c r="K801" s="8"/>
      <c r="L801" s="9"/>
      <c r="M801" s="3"/>
      <c r="N801" s="8"/>
      <c r="O801" s="10"/>
      <c r="P801" s="2"/>
    </row>
    <row r="802" spans="3:16">
      <c r="C802" s="4"/>
      <c r="D802" s="5"/>
      <c r="E802" s="6"/>
      <c r="F802" s="5"/>
      <c r="G802" s="6"/>
      <c r="H802" s="5"/>
      <c r="I802" s="6"/>
      <c r="J802" s="7"/>
      <c r="K802" s="8"/>
      <c r="L802" s="9"/>
      <c r="M802" s="3"/>
      <c r="N802" s="8"/>
      <c r="O802" s="10"/>
      <c r="P802" s="2"/>
    </row>
    <row r="803" spans="3:16">
      <c r="C803" s="4"/>
      <c r="D803" s="5"/>
      <c r="E803" s="6"/>
      <c r="F803" s="5"/>
      <c r="G803" s="6"/>
      <c r="H803" s="5"/>
      <c r="I803" s="6"/>
      <c r="J803" s="7"/>
      <c r="K803" s="8"/>
      <c r="L803" s="9"/>
      <c r="M803" s="3"/>
      <c r="N803" s="8"/>
      <c r="O803" s="10"/>
      <c r="P803" s="2"/>
    </row>
    <row r="804" spans="3:16">
      <c r="C804" s="4"/>
      <c r="D804" s="5"/>
      <c r="E804" s="6"/>
      <c r="F804" s="5"/>
      <c r="G804" s="6"/>
      <c r="H804" s="5"/>
      <c r="I804" s="6"/>
      <c r="J804" s="7"/>
      <c r="K804" s="8"/>
      <c r="L804" s="9"/>
      <c r="M804" s="3"/>
      <c r="N804" s="8"/>
      <c r="O804" s="10"/>
      <c r="P804" s="2"/>
    </row>
    <row r="805" spans="3:16">
      <c r="C805" s="4"/>
      <c r="D805" s="5"/>
      <c r="E805" s="6"/>
      <c r="F805" s="5"/>
      <c r="G805" s="6"/>
      <c r="H805" s="5"/>
      <c r="I805" s="6"/>
      <c r="J805" s="7"/>
      <c r="K805" s="8"/>
      <c r="L805" s="9"/>
      <c r="M805" s="3"/>
      <c r="N805" s="8"/>
      <c r="O805" s="10"/>
      <c r="P805" s="2"/>
    </row>
    <row r="806" spans="3:16">
      <c r="C806" s="4"/>
      <c r="D806" s="5"/>
      <c r="E806" s="6"/>
      <c r="F806" s="5"/>
      <c r="G806" s="6"/>
      <c r="H806" s="5"/>
      <c r="I806" s="6"/>
      <c r="J806" s="7"/>
      <c r="K806" s="8"/>
      <c r="L806" s="9"/>
      <c r="M806" s="3"/>
      <c r="N806" s="8"/>
      <c r="O806" s="10"/>
      <c r="P806" s="2"/>
    </row>
    <row r="807" spans="3:16">
      <c r="C807" s="4"/>
      <c r="D807" s="5"/>
      <c r="E807" s="6"/>
      <c r="F807" s="5"/>
      <c r="G807" s="6"/>
      <c r="H807" s="5"/>
      <c r="I807" s="6"/>
      <c r="J807" s="7"/>
      <c r="K807" s="8"/>
      <c r="L807" s="9"/>
      <c r="M807" s="3"/>
      <c r="N807" s="8"/>
      <c r="O807" s="10"/>
      <c r="P807" s="2"/>
    </row>
    <row r="808" spans="3:16">
      <c r="C808" s="4"/>
      <c r="D808" s="5"/>
      <c r="E808" s="6"/>
      <c r="F808" s="5"/>
      <c r="G808" s="6"/>
      <c r="H808" s="5"/>
      <c r="I808" s="6"/>
      <c r="J808" s="7"/>
      <c r="K808" s="8"/>
      <c r="L808" s="9"/>
      <c r="M808" s="3"/>
      <c r="N808" s="8"/>
      <c r="O808" s="10"/>
      <c r="P808" s="2"/>
    </row>
    <row r="809" spans="3:16">
      <c r="C809" s="4"/>
      <c r="D809" s="5"/>
      <c r="E809" s="6"/>
      <c r="F809" s="5"/>
      <c r="G809" s="6"/>
      <c r="H809" s="5"/>
      <c r="I809" s="6"/>
      <c r="J809" s="7"/>
      <c r="K809" s="8"/>
      <c r="L809" s="9"/>
      <c r="M809" s="3"/>
      <c r="N809" s="8"/>
      <c r="O809" s="10"/>
      <c r="P809" s="2"/>
    </row>
    <row r="810" spans="3:16">
      <c r="C810" s="4"/>
      <c r="D810" s="5"/>
      <c r="E810" s="6"/>
      <c r="F810" s="5"/>
      <c r="G810" s="6"/>
      <c r="H810" s="5"/>
      <c r="I810" s="6"/>
      <c r="J810" s="7"/>
      <c r="K810" s="8"/>
      <c r="L810" s="9"/>
      <c r="M810" s="3"/>
      <c r="N810" s="8"/>
      <c r="O810" s="10"/>
      <c r="P810" s="2"/>
    </row>
    <row r="811" spans="3:16">
      <c r="C811" s="4"/>
      <c r="D811" s="5"/>
      <c r="E811" s="6"/>
      <c r="F811" s="5"/>
      <c r="G811" s="6"/>
      <c r="H811" s="5"/>
      <c r="I811" s="6"/>
      <c r="J811" s="7"/>
      <c r="K811" s="8"/>
      <c r="L811" s="9"/>
      <c r="M811" s="3"/>
      <c r="N811" s="8"/>
      <c r="O811" s="10"/>
      <c r="P811" s="2"/>
    </row>
    <row r="812" spans="3:16">
      <c r="C812" s="4"/>
      <c r="D812" s="5"/>
      <c r="E812" s="6"/>
      <c r="F812" s="5"/>
      <c r="G812" s="6"/>
      <c r="H812" s="5"/>
      <c r="I812" s="6"/>
      <c r="J812" s="7"/>
      <c r="K812" s="8"/>
      <c r="L812" s="9"/>
      <c r="M812" s="3"/>
      <c r="N812" s="8"/>
      <c r="O812" s="10"/>
      <c r="P812" s="2"/>
    </row>
    <row r="813" spans="3:16">
      <c r="C813" s="4"/>
      <c r="D813" s="5"/>
      <c r="E813" s="6"/>
      <c r="F813" s="5"/>
      <c r="G813" s="6"/>
      <c r="H813" s="5"/>
      <c r="I813" s="6"/>
      <c r="J813" s="7"/>
      <c r="K813" s="8"/>
      <c r="L813" s="9"/>
      <c r="M813" s="3"/>
      <c r="N813" s="8"/>
      <c r="O813" s="10"/>
      <c r="P813" s="2"/>
    </row>
    <row r="814" spans="3:16">
      <c r="C814" s="4"/>
      <c r="D814" s="5"/>
      <c r="E814" s="6"/>
      <c r="F814" s="5"/>
      <c r="G814" s="6"/>
      <c r="H814" s="5"/>
      <c r="I814" s="6"/>
      <c r="J814" s="7"/>
      <c r="K814" s="8"/>
      <c r="L814" s="9"/>
      <c r="M814" s="3"/>
      <c r="N814" s="8"/>
      <c r="O814" s="10"/>
      <c r="P814" s="2"/>
    </row>
    <row r="815" spans="3:16">
      <c r="C815" s="4"/>
      <c r="D815" s="5"/>
      <c r="E815" s="6"/>
      <c r="F815" s="5"/>
      <c r="G815" s="6"/>
      <c r="H815" s="5"/>
      <c r="I815" s="6"/>
      <c r="J815" s="7"/>
      <c r="K815" s="8"/>
      <c r="L815" s="9"/>
      <c r="M815" s="3"/>
      <c r="N815" s="8"/>
      <c r="O815" s="10"/>
      <c r="P815" s="2"/>
    </row>
    <row r="816" spans="3:16">
      <c r="C816" s="4"/>
      <c r="D816" s="5"/>
      <c r="E816" s="6"/>
      <c r="F816" s="5"/>
      <c r="G816" s="6"/>
      <c r="H816" s="5"/>
      <c r="I816" s="6"/>
      <c r="J816" s="7"/>
      <c r="K816" s="8"/>
      <c r="L816" s="9"/>
      <c r="M816" s="3"/>
      <c r="N816" s="8"/>
      <c r="O816" s="10"/>
      <c r="P816" s="2"/>
    </row>
    <row r="817" spans="3:16">
      <c r="C817" s="4"/>
      <c r="D817" s="5"/>
      <c r="E817" s="6"/>
      <c r="F817" s="5"/>
      <c r="G817" s="6"/>
      <c r="H817" s="5"/>
      <c r="I817" s="6"/>
      <c r="J817" s="7"/>
      <c r="K817" s="8"/>
      <c r="L817" s="9"/>
      <c r="M817" s="3"/>
      <c r="N817" s="8"/>
      <c r="O817" s="10"/>
      <c r="P817" s="2"/>
    </row>
    <row r="818" spans="3:16">
      <c r="C818" s="4"/>
      <c r="D818" s="5"/>
      <c r="E818" s="6"/>
      <c r="F818" s="5"/>
      <c r="G818" s="6"/>
      <c r="H818" s="5"/>
      <c r="I818" s="6"/>
      <c r="J818" s="7"/>
      <c r="K818" s="8"/>
      <c r="L818" s="9"/>
      <c r="M818" s="3"/>
      <c r="N818" s="8"/>
      <c r="O818" s="10"/>
      <c r="P818" s="2"/>
    </row>
    <row r="819" spans="3:16">
      <c r="C819" s="4"/>
      <c r="D819" s="5"/>
      <c r="E819" s="6"/>
      <c r="F819" s="5"/>
      <c r="G819" s="6"/>
      <c r="H819" s="5"/>
      <c r="I819" s="6"/>
      <c r="J819" s="7"/>
      <c r="K819" s="8"/>
      <c r="L819" s="9"/>
      <c r="M819" s="3"/>
      <c r="N819" s="8"/>
      <c r="O819" s="10"/>
      <c r="P819" s="2"/>
    </row>
    <row r="820" spans="3:16">
      <c r="C820" s="4"/>
      <c r="D820" s="5"/>
      <c r="E820" s="6"/>
      <c r="F820" s="5"/>
      <c r="G820" s="6"/>
      <c r="H820" s="5"/>
      <c r="I820" s="6"/>
      <c r="J820" s="7"/>
      <c r="K820" s="8"/>
      <c r="L820" s="9"/>
      <c r="M820" s="3"/>
      <c r="N820" s="8"/>
      <c r="O820" s="10"/>
      <c r="P820" s="2"/>
    </row>
    <row r="821" spans="3:16">
      <c r="C821" s="4"/>
      <c r="D821" s="5"/>
      <c r="E821" s="6"/>
      <c r="F821" s="5"/>
      <c r="G821" s="6"/>
      <c r="H821" s="5"/>
      <c r="I821" s="6"/>
      <c r="J821" s="7"/>
      <c r="K821" s="8"/>
      <c r="L821" s="9"/>
      <c r="M821" s="3"/>
      <c r="N821" s="8"/>
      <c r="O821" s="10"/>
      <c r="P821" s="2"/>
    </row>
    <row r="822" spans="3:16">
      <c r="C822" s="4"/>
      <c r="D822" s="5"/>
      <c r="E822" s="6"/>
      <c r="F822" s="5"/>
      <c r="G822" s="6"/>
      <c r="H822" s="5"/>
      <c r="I822" s="6"/>
      <c r="J822" s="7"/>
      <c r="K822" s="8"/>
      <c r="L822" s="9"/>
      <c r="M822" s="3"/>
      <c r="N822" s="8"/>
      <c r="O822" s="10"/>
      <c r="P822" s="2"/>
    </row>
    <row r="823" spans="3:16">
      <c r="C823" s="4"/>
      <c r="D823" s="5"/>
      <c r="E823" s="6"/>
      <c r="F823" s="5"/>
      <c r="G823" s="6"/>
      <c r="H823" s="5"/>
      <c r="I823" s="6"/>
      <c r="J823" s="7"/>
      <c r="K823" s="8"/>
      <c r="L823" s="9"/>
      <c r="M823" s="3"/>
      <c r="N823" s="8"/>
      <c r="O823" s="10"/>
      <c r="P823" s="2"/>
    </row>
    <row r="824" spans="3:16">
      <c r="C824" s="4"/>
      <c r="D824" s="5"/>
      <c r="E824" s="6"/>
      <c r="F824" s="5"/>
      <c r="G824" s="6"/>
      <c r="H824" s="5"/>
      <c r="I824" s="6"/>
      <c r="J824" s="7"/>
      <c r="K824" s="8"/>
      <c r="L824" s="9"/>
      <c r="M824" s="3"/>
      <c r="N824" s="8"/>
      <c r="O824" s="10"/>
      <c r="P824" s="2"/>
    </row>
    <row r="825" spans="3:16">
      <c r="C825" s="4"/>
      <c r="D825" s="5"/>
      <c r="E825" s="6"/>
      <c r="F825" s="5"/>
      <c r="G825" s="6"/>
      <c r="H825" s="5"/>
      <c r="I825" s="6"/>
      <c r="J825" s="7"/>
      <c r="K825" s="8"/>
      <c r="L825" s="9"/>
      <c r="M825" s="3"/>
      <c r="N825" s="8"/>
      <c r="O825" s="10"/>
      <c r="P825" s="2"/>
    </row>
    <row r="826" spans="3:16">
      <c r="C826" s="4"/>
      <c r="D826" s="5"/>
      <c r="E826" s="6"/>
      <c r="F826" s="5"/>
      <c r="G826" s="6"/>
      <c r="H826" s="5"/>
      <c r="I826" s="6"/>
      <c r="J826" s="7"/>
      <c r="K826" s="8"/>
      <c r="L826" s="9"/>
      <c r="M826" s="3"/>
      <c r="N826" s="8"/>
      <c r="O826" s="10"/>
      <c r="P826" s="2"/>
    </row>
    <row r="827" spans="3:16">
      <c r="C827" s="4"/>
      <c r="D827" s="5"/>
      <c r="E827" s="6"/>
      <c r="F827" s="5"/>
      <c r="G827" s="6"/>
      <c r="H827" s="5"/>
      <c r="I827" s="6"/>
      <c r="J827" s="7"/>
      <c r="K827" s="8"/>
      <c r="L827" s="9"/>
      <c r="M827" s="3"/>
      <c r="N827" s="8"/>
      <c r="O827" s="10"/>
      <c r="P827" s="2"/>
    </row>
    <row r="828" spans="3:16">
      <c r="C828" s="4"/>
      <c r="D828" s="5"/>
      <c r="E828" s="6"/>
      <c r="F828" s="5"/>
      <c r="G828" s="6"/>
      <c r="H828" s="5"/>
      <c r="I828" s="6"/>
      <c r="J828" s="7"/>
      <c r="K828" s="8"/>
      <c r="L828" s="9"/>
      <c r="M828" s="3"/>
      <c r="N828" s="8"/>
      <c r="O828" s="10"/>
      <c r="P828" s="2"/>
    </row>
    <row r="829" spans="3:16">
      <c r="C829" s="4"/>
      <c r="D829" s="5"/>
      <c r="E829" s="6"/>
      <c r="F829" s="5"/>
      <c r="G829" s="6"/>
      <c r="H829" s="5"/>
      <c r="I829" s="6"/>
      <c r="J829" s="7"/>
      <c r="K829" s="8"/>
      <c r="L829" s="9"/>
      <c r="M829" s="3"/>
      <c r="N829" s="8"/>
      <c r="O829" s="10"/>
      <c r="P829" s="2"/>
    </row>
    <row r="830" spans="3:16">
      <c r="C830" s="4"/>
      <c r="D830" s="5"/>
      <c r="E830" s="6"/>
      <c r="F830" s="5"/>
      <c r="G830" s="6"/>
      <c r="H830" s="5"/>
      <c r="I830" s="6"/>
      <c r="J830" s="7"/>
      <c r="K830" s="8"/>
      <c r="L830" s="9"/>
      <c r="M830" s="3"/>
      <c r="N830" s="8"/>
      <c r="O830" s="10"/>
      <c r="P830" s="2"/>
    </row>
    <row r="831" spans="3:16">
      <c r="C831" s="4"/>
      <c r="D831" s="5"/>
      <c r="E831" s="6"/>
      <c r="F831" s="5"/>
      <c r="G831" s="6"/>
      <c r="H831" s="5"/>
      <c r="I831" s="6"/>
      <c r="J831" s="7"/>
      <c r="K831" s="8"/>
      <c r="L831" s="9"/>
      <c r="M831" s="3"/>
      <c r="N831" s="8"/>
      <c r="O831" s="10"/>
      <c r="P831" s="2"/>
    </row>
    <row r="832" spans="3:16">
      <c r="C832" s="4"/>
      <c r="D832" s="5"/>
      <c r="E832" s="6"/>
      <c r="F832" s="5"/>
      <c r="G832" s="6"/>
      <c r="H832" s="5"/>
      <c r="I832" s="6"/>
      <c r="J832" s="7"/>
      <c r="K832" s="8"/>
      <c r="L832" s="9"/>
      <c r="M832" s="3"/>
      <c r="N832" s="8"/>
      <c r="O832" s="10"/>
      <c r="P832" s="2"/>
    </row>
    <row r="833" spans="3:16">
      <c r="C833" s="4"/>
      <c r="D833" s="5"/>
      <c r="E833" s="6"/>
      <c r="F833" s="5"/>
      <c r="G833" s="6"/>
      <c r="H833" s="5"/>
      <c r="I833" s="6"/>
      <c r="J833" s="7"/>
      <c r="K833" s="8"/>
      <c r="L833" s="9"/>
      <c r="M833" s="3"/>
      <c r="N833" s="8"/>
      <c r="O833" s="10"/>
      <c r="P833" s="2"/>
    </row>
    <row r="834" spans="3:16">
      <c r="C834" s="4"/>
      <c r="D834" s="5"/>
      <c r="E834" s="6"/>
      <c r="F834" s="5"/>
      <c r="G834" s="6"/>
      <c r="H834" s="5"/>
      <c r="I834" s="6"/>
      <c r="J834" s="7"/>
      <c r="K834" s="8"/>
      <c r="L834" s="9"/>
      <c r="M834" s="3"/>
      <c r="N834" s="8"/>
      <c r="O834" s="10"/>
      <c r="P834" s="2"/>
    </row>
    <row r="835" spans="3:16">
      <c r="C835" s="4"/>
      <c r="D835" s="5"/>
      <c r="E835" s="6"/>
      <c r="F835" s="5"/>
      <c r="G835" s="6"/>
      <c r="H835" s="5"/>
      <c r="I835" s="6"/>
      <c r="J835" s="7"/>
      <c r="K835" s="8"/>
      <c r="L835" s="9"/>
      <c r="M835" s="3"/>
      <c r="N835" s="8"/>
      <c r="O835" s="10"/>
      <c r="P835" s="2"/>
    </row>
    <row r="836" spans="3:16">
      <c r="C836" s="4"/>
      <c r="D836" s="5"/>
      <c r="E836" s="6"/>
      <c r="F836" s="5"/>
      <c r="G836" s="6"/>
      <c r="H836" s="5"/>
      <c r="I836" s="6"/>
      <c r="J836" s="7"/>
      <c r="K836" s="8"/>
      <c r="L836" s="9"/>
      <c r="M836" s="3"/>
      <c r="N836" s="8"/>
      <c r="O836" s="10"/>
      <c r="P836" s="2"/>
    </row>
    <row r="837" spans="3:16">
      <c r="C837" s="4"/>
      <c r="D837" s="5"/>
      <c r="E837" s="6"/>
      <c r="F837" s="5"/>
      <c r="G837" s="6"/>
      <c r="H837" s="5"/>
      <c r="I837" s="6"/>
      <c r="J837" s="7"/>
      <c r="K837" s="8"/>
      <c r="L837" s="9"/>
      <c r="M837" s="3"/>
      <c r="N837" s="8"/>
      <c r="O837" s="10"/>
      <c r="P837" s="2"/>
    </row>
    <row r="838" spans="3:16">
      <c r="C838" s="4"/>
      <c r="D838" s="5"/>
      <c r="E838" s="6"/>
      <c r="F838" s="5"/>
      <c r="G838" s="6"/>
      <c r="H838" s="5"/>
      <c r="I838" s="6"/>
      <c r="J838" s="7"/>
      <c r="K838" s="8"/>
      <c r="L838" s="9"/>
      <c r="M838" s="3"/>
      <c r="N838" s="8"/>
      <c r="O838" s="10"/>
      <c r="P838" s="2"/>
    </row>
    <row r="839" spans="3:16">
      <c r="C839" s="4"/>
      <c r="D839" s="5"/>
      <c r="E839" s="6"/>
      <c r="F839" s="5"/>
      <c r="G839" s="6"/>
      <c r="H839" s="5"/>
      <c r="I839" s="6"/>
      <c r="J839" s="7"/>
      <c r="K839" s="8"/>
      <c r="L839" s="9"/>
      <c r="M839" s="3"/>
      <c r="N839" s="8"/>
      <c r="O839" s="10"/>
      <c r="P839" s="2"/>
    </row>
    <row r="840" spans="3:16">
      <c r="C840" s="4"/>
      <c r="D840" s="5"/>
      <c r="E840" s="6"/>
      <c r="F840" s="5"/>
      <c r="G840" s="6"/>
      <c r="H840" s="5"/>
      <c r="I840" s="6"/>
      <c r="J840" s="7"/>
      <c r="K840" s="8"/>
      <c r="L840" s="9"/>
      <c r="M840" s="3"/>
      <c r="N840" s="8"/>
      <c r="O840" s="10"/>
      <c r="P840" s="2"/>
    </row>
    <row r="841" spans="3:16">
      <c r="C841" s="4"/>
      <c r="D841" s="5"/>
      <c r="E841" s="6"/>
      <c r="F841" s="5"/>
      <c r="G841" s="6"/>
      <c r="H841" s="5"/>
      <c r="I841" s="6"/>
      <c r="J841" s="7"/>
      <c r="K841" s="8"/>
      <c r="L841" s="9"/>
      <c r="M841" s="3"/>
      <c r="N841" s="8"/>
      <c r="O841" s="10"/>
      <c r="P841" s="2"/>
    </row>
    <row r="842" spans="3:16">
      <c r="C842" s="4"/>
      <c r="D842" s="5"/>
      <c r="E842" s="6"/>
      <c r="F842" s="5"/>
      <c r="G842" s="6"/>
      <c r="H842" s="5"/>
      <c r="I842" s="6"/>
      <c r="J842" s="7"/>
      <c r="K842" s="8"/>
      <c r="L842" s="9"/>
      <c r="M842" s="3"/>
      <c r="N842" s="8"/>
      <c r="O842" s="10"/>
      <c r="P842" s="2"/>
    </row>
    <row r="843" spans="3:16">
      <c r="C843" s="4"/>
      <c r="D843" s="5"/>
      <c r="E843" s="6"/>
      <c r="F843" s="5"/>
      <c r="G843" s="6"/>
      <c r="H843" s="5"/>
      <c r="I843" s="6"/>
      <c r="J843" s="7"/>
      <c r="K843" s="8"/>
      <c r="L843" s="9"/>
      <c r="M843" s="3"/>
      <c r="N843" s="8"/>
      <c r="O843" s="10"/>
      <c r="P843" s="2"/>
    </row>
    <row r="844" spans="3:16">
      <c r="C844" s="4"/>
      <c r="D844" s="5"/>
      <c r="E844" s="6"/>
      <c r="F844" s="5"/>
      <c r="G844" s="6"/>
      <c r="H844" s="5"/>
      <c r="I844" s="6"/>
      <c r="J844" s="7"/>
      <c r="K844" s="8"/>
      <c r="L844" s="9"/>
      <c r="M844" s="3"/>
      <c r="N844" s="8"/>
      <c r="O844" s="10"/>
      <c r="P844" s="2"/>
    </row>
    <row r="845" spans="3:16">
      <c r="C845" s="4"/>
      <c r="D845" s="5"/>
      <c r="E845" s="6"/>
      <c r="F845" s="5"/>
      <c r="G845" s="6"/>
      <c r="H845" s="5"/>
      <c r="I845" s="6"/>
      <c r="J845" s="7"/>
      <c r="K845" s="8"/>
      <c r="L845" s="9"/>
      <c r="M845" s="3"/>
      <c r="N845" s="8"/>
      <c r="O845" s="10"/>
      <c r="P845" s="2"/>
    </row>
    <row r="846" spans="3:16">
      <c r="C846" s="4"/>
      <c r="D846" s="5"/>
      <c r="E846" s="6"/>
      <c r="F846" s="5"/>
      <c r="G846" s="6"/>
      <c r="H846" s="5"/>
      <c r="I846" s="6"/>
      <c r="J846" s="7"/>
      <c r="K846" s="8"/>
      <c r="L846" s="9"/>
      <c r="M846" s="3"/>
      <c r="N846" s="8"/>
      <c r="O846" s="10"/>
      <c r="P846" s="2"/>
    </row>
    <row r="847" spans="3:16">
      <c r="C847" s="4"/>
      <c r="D847" s="5"/>
      <c r="E847" s="6"/>
      <c r="F847" s="5"/>
      <c r="G847" s="6"/>
      <c r="H847" s="5"/>
      <c r="I847" s="6"/>
      <c r="J847" s="7"/>
      <c r="K847" s="8"/>
      <c r="L847" s="9"/>
      <c r="M847" s="3"/>
      <c r="N847" s="8"/>
      <c r="O847" s="10"/>
      <c r="P847" s="2"/>
    </row>
    <row r="848" spans="3:16">
      <c r="C848" s="4"/>
      <c r="D848" s="5"/>
      <c r="E848" s="6"/>
      <c r="F848" s="5"/>
      <c r="G848" s="6"/>
      <c r="H848" s="5"/>
      <c r="I848" s="6"/>
      <c r="J848" s="7"/>
      <c r="K848" s="8"/>
      <c r="L848" s="9"/>
      <c r="M848" s="3"/>
      <c r="N848" s="8"/>
      <c r="O848" s="10"/>
      <c r="P848" s="2"/>
    </row>
    <row r="849" spans="3:16">
      <c r="C849" s="4"/>
      <c r="D849" s="5"/>
      <c r="E849" s="6"/>
      <c r="F849" s="5"/>
      <c r="G849" s="6"/>
      <c r="H849" s="5"/>
      <c r="I849" s="6"/>
      <c r="J849" s="7"/>
      <c r="K849" s="8"/>
      <c r="L849" s="9"/>
      <c r="M849" s="3"/>
      <c r="N849" s="8"/>
      <c r="O849" s="10"/>
      <c r="P849" s="2"/>
    </row>
    <row r="850" spans="3:16">
      <c r="C850" s="4"/>
      <c r="D850" s="5"/>
      <c r="E850" s="6"/>
      <c r="F850" s="5"/>
      <c r="G850" s="6"/>
      <c r="H850" s="5"/>
      <c r="I850" s="6"/>
      <c r="J850" s="7"/>
      <c r="K850" s="8"/>
      <c r="L850" s="9"/>
      <c r="M850" s="3"/>
      <c r="N850" s="8"/>
      <c r="O850" s="10"/>
      <c r="P850" s="2"/>
    </row>
    <row r="851" spans="3:16">
      <c r="C851" s="4"/>
      <c r="D851" s="5"/>
      <c r="E851" s="6"/>
      <c r="F851" s="5"/>
      <c r="G851" s="6"/>
      <c r="H851" s="5"/>
      <c r="I851" s="6"/>
      <c r="J851" s="7"/>
      <c r="K851" s="8"/>
      <c r="L851" s="9"/>
      <c r="M851" s="3"/>
      <c r="N851" s="8"/>
      <c r="O851" s="10"/>
      <c r="P851" s="2"/>
    </row>
    <row r="852" spans="3:16">
      <c r="C852" s="4"/>
      <c r="D852" s="5"/>
      <c r="E852" s="6"/>
      <c r="F852" s="5"/>
      <c r="G852" s="6"/>
      <c r="H852" s="5"/>
      <c r="I852" s="6"/>
      <c r="J852" s="7"/>
      <c r="K852" s="8"/>
      <c r="L852" s="9"/>
      <c r="M852" s="3"/>
      <c r="N852" s="8"/>
      <c r="O852" s="10"/>
      <c r="P852" s="2"/>
    </row>
    <row r="853" spans="3:16">
      <c r="C853" s="4"/>
      <c r="D853" s="5"/>
      <c r="E853" s="6"/>
      <c r="F853" s="5"/>
      <c r="G853" s="6"/>
      <c r="H853" s="5"/>
      <c r="I853" s="6"/>
      <c r="J853" s="7"/>
      <c r="K853" s="8"/>
      <c r="L853" s="9"/>
      <c r="M853" s="3"/>
      <c r="N853" s="8"/>
      <c r="O853" s="10"/>
      <c r="P853" s="2"/>
    </row>
    <row r="854" spans="3:16">
      <c r="C854" s="4"/>
      <c r="D854" s="5"/>
      <c r="E854" s="6"/>
      <c r="F854" s="5"/>
      <c r="G854" s="6"/>
      <c r="H854" s="5"/>
      <c r="I854" s="6"/>
      <c r="J854" s="7"/>
      <c r="K854" s="8"/>
      <c r="L854" s="9"/>
      <c r="M854" s="3"/>
      <c r="N854" s="8"/>
      <c r="O854" s="10"/>
      <c r="P854" s="2"/>
    </row>
    <row r="855" spans="3:16">
      <c r="C855" s="4"/>
      <c r="D855" s="5"/>
      <c r="E855" s="6"/>
      <c r="F855" s="5"/>
      <c r="G855" s="6"/>
      <c r="H855" s="5"/>
      <c r="I855" s="6"/>
      <c r="J855" s="7"/>
      <c r="K855" s="8"/>
      <c r="L855" s="9"/>
      <c r="M855" s="3"/>
      <c r="N855" s="8"/>
      <c r="O855" s="10"/>
      <c r="P855" s="2"/>
    </row>
    <row r="856" spans="3:16">
      <c r="C856" s="4"/>
      <c r="D856" s="5"/>
      <c r="E856" s="6"/>
      <c r="F856" s="5"/>
      <c r="G856" s="6"/>
      <c r="H856" s="5"/>
      <c r="I856" s="6"/>
      <c r="J856" s="7"/>
      <c r="K856" s="8"/>
      <c r="L856" s="9"/>
      <c r="M856" s="3"/>
      <c r="N856" s="8"/>
      <c r="O856" s="10"/>
      <c r="P856" s="2"/>
    </row>
    <row r="857" spans="3:16">
      <c r="C857" s="4"/>
      <c r="D857" s="5"/>
      <c r="E857" s="6"/>
      <c r="F857" s="5"/>
      <c r="G857" s="6"/>
      <c r="H857" s="5"/>
      <c r="I857" s="6"/>
      <c r="J857" s="7"/>
      <c r="K857" s="8"/>
      <c r="L857" s="9"/>
      <c r="M857" s="3"/>
      <c r="N857" s="8"/>
      <c r="O857" s="10"/>
      <c r="P857" s="2"/>
    </row>
    <row r="858" spans="3:16">
      <c r="C858" s="4"/>
      <c r="D858" s="5"/>
      <c r="E858" s="6"/>
      <c r="F858" s="5"/>
      <c r="G858" s="6"/>
      <c r="H858" s="5"/>
      <c r="I858" s="6"/>
      <c r="J858" s="7"/>
      <c r="K858" s="8"/>
      <c r="L858" s="9"/>
      <c r="M858" s="3"/>
      <c r="N858" s="8"/>
      <c r="O858" s="10"/>
      <c r="P858" s="2"/>
    </row>
    <row r="859" spans="3:16">
      <c r="C859" s="4"/>
      <c r="D859" s="5"/>
      <c r="E859" s="6"/>
      <c r="F859" s="5"/>
      <c r="G859" s="6"/>
      <c r="H859" s="5"/>
      <c r="I859" s="6"/>
      <c r="J859" s="7"/>
      <c r="K859" s="8"/>
      <c r="L859" s="9"/>
      <c r="M859" s="3"/>
      <c r="N859" s="8"/>
      <c r="O859" s="10"/>
      <c r="P859" s="2"/>
    </row>
    <row r="860" spans="3:16">
      <c r="C860" s="4"/>
      <c r="D860" s="5"/>
      <c r="E860" s="6"/>
      <c r="F860" s="5"/>
      <c r="G860" s="6"/>
      <c r="H860" s="5"/>
      <c r="I860" s="6"/>
      <c r="J860" s="7"/>
      <c r="K860" s="8"/>
      <c r="L860" s="9"/>
      <c r="M860" s="3"/>
      <c r="N860" s="8"/>
      <c r="O860" s="10"/>
      <c r="P860" s="2"/>
    </row>
    <row r="861" spans="3:16">
      <c r="C861" s="4"/>
      <c r="D861" s="5"/>
      <c r="E861" s="6"/>
      <c r="F861" s="5"/>
      <c r="G861" s="6"/>
      <c r="H861" s="5"/>
      <c r="I861" s="6"/>
      <c r="J861" s="7"/>
      <c r="K861" s="8"/>
      <c r="L861" s="9"/>
      <c r="M861" s="3"/>
      <c r="N861" s="8"/>
      <c r="O861" s="10"/>
      <c r="P861" s="2"/>
    </row>
    <row r="862" spans="3:16">
      <c r="C862" s="4"/>
      <c r="D862" s="5"/>
      <c r="E862" s="6"/>
      <c r="F862" s="5"/>
      <c r="G862" s="6"/>
      <c r="H862" s="5"/>
      <c r="I862" s="6"/>
      <c r="J862" s="7"/>
      <c r="K862" s="8"/>
      <c r="L862" s="9"/>
      <c r="M862" s="3"/>
      <c r="N862" s="8"/>
      <c r="O862" s="10"/>
      <c r="P862" s="2"/>
    </row>
    <row r="863" spans="3:16">
      <c r="C863" s="4"/>
      <c r="D863" s="5"/>
      <c r="E863" s="6"/>
      <c r="F863" s="5"/>
      <c r="G863" s="6"/>
      <c r="H863" s="5"/>
      <c r="I863" s="6"/>
      <c r="J863" s="7"/>
      <c r="K863" s="8"/>
      <c r="L863" s="9"/>
      <c r="M863" s="3"/>
      <c r="N863" s="8"/>
      <c r="O863" s="10"/>
      <c r="P863" s="2"/>
    </row>
    <row r="864" spans="3:16">
      <c r="C864" s="4"/>
      <c r="D864" s="5"/>
      <c r="E864" s="6"/>
      <c r="F864" s="5"/>
      <c r="G864" s="6"/>
      <c r="H864" s="5"/>
      <c r="I864" s="6"/>
      <c r="J864" s="7"/>
      <c r="K864" s="8"/>
      <c r="L864" s="9"/>
      <c r="M864" s="3"/>
      <c r="N864" s="8"/>
      <c r="O864" s="10"/>
      <c r="P864" s="2"/>
    </row>
    <row r="865" spans="3:16">
      <c r="C865" s="4"/>
      <c r="D865" s="5"/>
      <c r="E865" s="6"/>
      <c r="F865" s="5"/>
      <c r="G865" s="6"/>
      <c r="H865" s="5"/>
      <c r="I865" s="6"/>
      <c r="J865" s="7"/>
      <c r="K865" s="8"/>
      <c r="L865" s="9"/>
      <c r="M865" s="3"/>
      <c r="N865" s="8"/>
      <c r="O865" s="10"/>
      <c r="P865" s="2"/>
    </row>
    <row r="866" spans="3:16">
      <c r="C866" s="4"/>
      <c r="D866" s="5"/>
      <c r="E866" s="6"/>
      <c r="F866" s="5"/>
      <c r="G866" s="6"/>
      <c r="H866" s="5"/>
      <c r="I866" s="6"/>
      <c r="J866" s="7"/>
      <c r="K866" s="8"/>
      <c r="L866" s="9"/>
      <c r="M866" s="3"/>
      <c r="N866" s="8"/>
      <c r="O866" s="10"/>
      <c r="P866" s="2"/>
    </row>
    <row r="867" spans="3:16">
      <c r="C867" s="4"/>
      <c r="D867" s="5"/>
      <c r="E867" s="6"/>
      <c r="F867" s="5"/>
      <c r="G867" s="6"/>
      <c r="H867" s="5"/>
      <c r="I867" s="6"/>
      <c r="J867" s="7"/>
      <c r="K867" s="8"/>
      <c r="L867" s="9"/>
      <c r="M867" s="3"/>
      <c r="N867" s="8"/>
      <c r="O867" s="10"/>
      <c r="P867" s="2"/>
    </row>
    <row r="868" spans="3:16">
      <c r="C868" s="4"/>
      <c r="D868" s="5"/>
      <c r="E868" s="6"/>
      <c r="F868" s="5"/>
      <c r="G868" s="6"/>
      <c r="H868" s="5"/>
      <c r="I868" s="6"/>
      <c r="J868" s="7"/>
      <c r="K868" s="8"/>
      <c r="L868" s="9"/>
      <c r="M868" s="3"/>
      <c r="N868" s="8"/>
      <c r="O868" s="10"/>
      <c r="P868" s="2"/>
    </row>
    <row r="869" spans="3:16">
      <c r="C869" s="4"/>
      <c r="D869" s="5"/>
      <c r="E869" s="6"/>
      <c r="F869" s="5"/>
      <c r="G869" s="6"/>
      <c r="H869" s="5"/>
      <c r="I869" s="6"/>
      <c r="J869" s="7"/>
      <c r="K869" s="8"/>
      <c r="L869" s="9"/>
      <c r="M869" s="3"/>
      <c r="N869" s="8"/>
      <c r="O869" s="10"/>
      <c r="P869" s="2"/>
    </row>
    <row r="870" spans="3:16">
      <c r="C870" s="4"/>
      <c r="D870" s="5"/>
      <c r="E870" s="6"/>
      <c r="F870" s="5"/>
      <c r="G870" s="6"/>
      <c r="H870" s="5"/>
      <c r="I870" s="6"/>
      <c r="J870" s="7"/>
      <c r="K870" s="8"/>
      <c r="L870" s="9"/>
      <c r="M870" s="3"/>
      <c r="N870" s="8"/>
      <c r="O870" s="10"/>
      <c r="P870" s="2"/>
    </row>
    <row r="871" spans="3:16">
      <c r="C871" s="4"/>
      <c r="D871" s="5"/>
      <c r="E871" s="6"/>
      <c r="F871" s="5"/>
      <c r="G871" s="6"/>
      <c r="H871" s="5"/>
      <c r="I871" s="6"/>
      <c r="J871" s="7"/>
      <c r="K871" s="8"/>
      <c r="L871" s="9"/>
      <c r="M871" s="3"/>
      <c r="N871" s="8"/>
      <c r="O871" s="10"/>
      <c r="P871" s="2"/>
    </row>
    <row r="872" spans="3:16">
      <c r="C872" s="4"/>
      <c r="D872" s="5"/>
      <c r="E872" s="6"/>
      <c r="F872" s="5"/>
      <c r="G872" s="6"/>
      <c r="H872" s="5"/>
      <c r="I872" s="6"/>
      <c r="J872" s="7"/>
      <c r="K872" s="8"/>
      <c r="L872" s="9"/>
      <c r="M872" s="3"/>
      <c r="N872" s="8"/>
      <c r="O872" s="10"/>
      <c r="P872" s="2"/>
    </row>
    <row r="873" spans="3:16">
      <c r="C873" s="4"/>
      <c r="D873" s="5"/>
      <c r="E873" s="6"/>
      <c r="F873" s="5"/>
      <c r="G873" s="6"/>
      <c r="H873" s="5"/>
      <c r="I873" s="6"/>
      <c r="J873" s="7"/>
      <c r="K873" s="8"/>
      <c r="L873" s="9"/>
      <c r="M873" s="3"/>
      <c r="N873" s="8"/>
      <c r="O873" s="10"/>
      <c r="P873" s="2"/>
    </row>
    <row r="874" spans="3:16">
      <c r="C874" s="4"/>
      <c r="D874" s="5"/>
      <c r="E874" s="6"/>
      <c r="F874" s="5"/>
      <c r="G874" s="6"/>
      <c r="H874" s="5"/>
      <c r="I874" s="6"/>
      <c r="J874" s="7"/>
      <c r="K874" s="8"/>
      <c r="L874" s="9"/>
      <c r="M874" s="3"/>
      <c r="N874" s="8"/>
      <c r="O874" s="10"/>
      <c r="P874" s="2"/>
    </row>
    <row r="875" spans="3:16">
      <c r="C875" s="4"/>
      <c r="D875" s="5"/>
      <c r="E875" s="6"/>
      <c r="F875" s="5"/>
      <c r="G875" s="6"/>
      <c r="H875" s="5"/>
      <c r="I875" s="6"/>
      <c r="J875" s="7"/>
      <c r="K875" s="8"/>
      <c r="L875" s="9"/>
      <c r="M875" s="3"/>
      <c r="N875" s="8"/>
      <c r="O875" s="10"/>
      <c r="P875" s="2"/>
    </row>
    <row r="876" spans="3:16">
      <c r="C876" s="4"/>
      <c r="D876" s="5"/>
      <c r="E876" s="6"/>
      <c r="F876" s="5"/>
      <c r="G876" s="6"/>
      <c r="H876" s="5"/>
      <c r="I876" s="6"/>
      <c r="J876" s="7"/>
      <c r="K876" s="8"/>
      <c r="L876" s="9"/>
      <c r="M876" s="3"/>
      <c r="N876" s="8"/>
      <c r="O876" s="10"/>
      <c r="P876" s="2"/>
    </row>
    <row r="877" spans="3:16">
      <c r="C877" s="4"/>
      <c r="D877" s="5"/>
      <c r="E877" s="6"/>
      <c r="F877" s="5"/>
      <c r="G877" s="6"/>
      <c r="H877" s="5"/>
      <c r="I877" s="6"/>
      <c r="J877" s="7"/>
      <c r="K877" s="8"/>
      <c r="L877" s="9"/>
      <c r="M877" s="3"/>
      <c r="N877" s="8"/>
      <c r="O877" s="10"/>
      <c r="P877" s="2"/>
    </row>
    <row r="878" spans="3:16">
      <c r="C878" s="4"/>
      <c r="D878" s="5"/>
      <c r="E878" s="6"/>
      <c r="F878" s="5"/>
      <c r="G878" s="6"/>
      <c r="H878" s="5"/>
      <c r="I878" s="6"/>
      <c r="J878" s="7"/>
      <c r="K878" s="8"/>
      <c r="L878" s="9"/>
      <c r="M878" s="3"/>
      <c r="N878" s="8"/>
      <c r="O878" s="10"/>
      <c r="P878" s="2"/>
    </row>
    <row r="879" spans="3:16">
      <c r="C879" s="4"/>
      <c r="D879" s="5"/>
      <c r="E879" s="6"/>
      <c r="F879" s="5"/>
      <c r="G879" s="6"/>
      <c r="H879" s="5"/>
      <c r="I879" s="6"/>
      <c r="J879" s="7"/>
      <c r="K879" s="8"/>
      <c r="L879" s="9"/>
      <c r="M879" s="3"/>
      <c r="N879" s="8"/>
      <c r="O879" s="10"/>
      <c r="P879" s="2"/>
    </row>
    <row r="880" spans="3:16">
      <c r="C880" s="4"/>
      <c r="D880" s="5"/>
      <c r="E880" s="6"/>
      <c r="F880" s="5"/>
      <c r="G880" s="6"/>
      <c r="H880" s="5"/>
      <c r="I880" s="6"/>
      <c r="J880" s="7"/>
      <c r="K880" s="8"/>
      <c r="L880" s="9"/>
      <c r="M880" s="3"/>
      <c r="N880" s="8"/>
      <c r="O880" s="10"/>
      <c r="P880" s="2"/>
    </row>
    <row r="881" spans="3:16">
      <c r="C881" s="4"/>
      <c r="D881" s="5"/>
      <c r="E881" s="6"/>
      <c r="F881" s="5"/>
      <c r="G881" s="6"/>
      <c r="H881" s="5"/>
      <c r="I881" s="6"/>
      <c r="J881" s="7"/>
      <c r="K881" s="8"/>
      <c r="L881" s="9"/>
      <c r="M881" s="3"/>
      <c r="N881" s="8"/>
      <c r="O881" s="10"/>
      <c r="P881" s="2"/>
    </row>
    <row r="882" spans="3:16">
      <c r="C882" s="4"/>
      <c r="D882" s="5"/>
      <c r="E882" s="6"/>
      <c r="F882" s="5"/>
      <c r="G882" s="6"/>
      <c r="H882" s="5"/>
      <c r="I882" s="6"/>
      <c r="J882" s="7"/>
      <c r="K882" s="8"/>
      <c r="L882" s="9"/>
      <c r="M882" s="3"/>
      <c r="N882" s="8"/>
      <c r="O882" s="10"/>
      <c r="P882" s="2"/>
    </row>
    <row r="883" spans="3:16">
      <c r="C883" s="4"/>
      <c r="D883" s="5"/>
      <c r="E883" s="6"/>
      <c r="F883" s="5"/>
      <c r="G883" s="6"/>
      <c r="H883" s="5"/>
      <c r="I883" s="6"/>
      <c r="J883" s="7"/>
      <c r="K883" s="8"/>
      <c r="L883" s="9"/>
      <c r="M883" s="3"/>
      <c r="N883" s="8"/>
      <c r="O883" s="10"/>
      <c r="P883" s="2"/>
    </row>
    <row r="884" spans="3:16">
      <c r="C884" s="4"/>
      <c r="D884" s="5"/>
      <c r="E884" s="6"/>
      <c r="F884" s="5"/>
      <c r="G884" s="6"/>
      <c r="H884" s="5"/>
      <c r="I884" s="6"/>
      <c r="J884" s="7"/>
      <c r="K884" s="8"/>
      <c r="L884" s="9"/>
      <c r="M884" s="3"/>
      <c r="N884" s="8"/>
      <c r="O884" s="10"/>
      <c r="P884" s="2"/>
    </row>
    <row r="885" spans="3:16">
      <c r="C885" s="4"/>
      <c r="D885" s="5"/>
      <c r="E885" s="6"/>
      <c r="F885" s="5"/>
      <c r="G885" s="6"/>
      <c r="H885" s="5"/>
      <c r="I885" s="6"/>
      <c r="J885" s="7"/>
      <c r="K885" s="8"/>
      <c r="L885" s="9"/>
      <c r="M885" s="3"/>
      <c r="N885" s="8"/>
      <c r="O885" s="10"/>
      <c r="P885" s="2"/>
    </row>
    <row r="886" spans="3:16">
      <c r="C886" s="4"/>
      <c r="D886" s="5"/>
      <c r="E886" s="6"/>
      <c r="F886" s="5"/>
      <c r="G886" s="6"/>
      <c r="H886" s="5"/>
      <c r="I886" s="6"/>
      <c r="J886" s="7"/>
      <c r="K886" s="8"/>
      <c r="L886" s="9"/>
      <c r="M886" s="3"/>
      <c r="N886" s="8"/>
      <c r="O886" s="10"/>
      <c r="P886" s="2"/>
    </row>
    <row r="887" spans="3:16">
      <c r="C887" s="4"/>
      <c r="D887" s="5"/>
      <c r="E887" s="6"/>
      <c r="F887" s="5"/>
      <c r="G887" s="6"/>
      <c r="H887" s="5"/>
      <c r="I887" s="6"/>
      <c r="J887" s="7"/>
      <c r="K887" s="8"/>
      <c r="L887" s="9"/>
      <c r="M887" s="3"/>
      <c r="N887" s="8"/>
      <c r="O887" s="10"/>
      <c r="P887" s="2"/>
    </row>
    <row r="888" spans="3:16">
      <c r="C888" s="4"/>
      <c r="D888" s="5"/>
      <c r="E888" s="6"/>
      <c r="F888" s="5"/>
      <c r="G888" s="6"/>
      <c r="H888" s="5"/>
      <c r="I888" s="6"/>
      <c r="J888" s="7"/>
      <c r="K888" s="8"/>
      <c r="L888" s="9"/>
      <c r="M888" s="3"/>
      <c r="N888" s="8"/>
      <c r="O888" s="10"/>
      <c r="P888" s="2"/>
    </row>
    <row r="889" spans="3:16">
      <c r="C889" s="4"/>
      <c r="D889" s="5"/>
      <c r="E889" s="6"/>
      <c r="F889" s="5"/>
      <c r="G889" s="6"/>
      <c r="H889" s="5"/>
      <c r="I889" s="6"/>
      <c r="J889" s="7"/>
      <c r="K889" s="8"/>
      <c r="L889" s="9"/>
      <c r="M889" s="3"/>
      <c r="N889" s="8"/>
      <c r="O889" s="10"/>
      <c r="P889" s="2"/>
    </row>
    <row r="890" spans="3:16">
      <c r="C890" s="4"/>
      <c r="D890" s="5"/>
      <c r="E890" s="6"/>
      <c r="F890" s="5"/>
      <c r="G890" s="6"/>
      <c r="H890" s="5"/>
      <c r="I890" s="6"/>
      <c r="J890" s="7"/>
      <c r="K890" s="8"/>
      <c r="L890" s="9"/>
      <c r="M890" s="3"/>
      <c r="N890" s="8"/>
      <c r="O890" s="10"/>
      <c r="P890" s="2"/>
    </row>
    <row r="891" spans="3:16">
      <c r="C891" s="4"/>
      <c r="D891" s="5"/>
      <c r="E891" s="6"/>
      <c r="F891" s="5"/>
      <c r="G891" s="6"/>
      <c r="H891" s="5"/>
      <c r="I891" s="6"/>
      <c r="J891" s="7"/>
      <c r="K891" s="8"/>
      <c r="L891" s="9"/>
      <c r="M891" s="3"/>
      <c r="N891" s="8"/>
      <c r="O891" s="10"/>
      <c r="P891" s="2"/>
    </row>
    <row r="892" spans="3:16">
      <c r="C892" s="4"/>
      <c r="D892" s="5"/>
      <c r="E892" s="6"/>
      <c r="F892" s="5"/>
      <c r="G892" s="6"/>
      <c r="H892" s="5"/>
      <c r="I892" s="6"/>
      <c r="J892" s="7"/>
      <c r="K892" s="8"/>
      <c r="L892" s="9"/>
      <c r="M892" s="3"/>
      <c r="N892" s="8"/>
      <c r="O892" s="10"/>
      <c r="P892" s="2"/>
    </row>
    <row r="893" spans="3:16">
      <c r="C893" s="4"/>
      <c r="D893" s="5"/>
      <c r="E893" s="6"/>
      <c r="F893" s="5"/>
      <c r="G893" s="6"/>
      <c r="H893" s="5"/>
      <c r="I893" s="6"/>
      <c r="J893" s="7"/>
      <c r="K893" s="8"/>
      <c r="L893" s="9"/>
      <c r="M893" s="3"/>
      <c r="N893" s="8"/>
      <c r="O893" s="10"/>
      <c r="P893" s="2"/>
    </row>
    <row r="894" spans="3:16">
      <c r="C894" s="4"/>
      <c r="D894" s="5"/>
      <c r="E894" s="6"/>
      <c r="F894" s="5"/>
      <c r="G894" s="6"/>
      <c r="H894" s="5"/>
      <c r="I894" s="6"/>
      <c r="J894" s="7"/>
      <c r="K894" s="8"/>
      <c r="L894" s="9"/>
      <c r="M894" s="3"/>
      <c r="N894" s="8"/>
      <c r="O894" s="10"/>
      <c r="P894" s="2"/>
    </row>
    <row r="895" spans="3:16">
      <c r="C895" s="4"/>
      <c r="D895" s="5"/>
      <c r="E895" s="6"/>
      <c r="F895" s="5"/>
      <c r="G895" s="6"/>
      <c r="H895" s="5"/>
      <c r="I895" s="6"/>
      <c r="J895" s="7"/>
      <c r="K895" s="8"/>
      <c r="L895" s="9"/>
      <c r="M895" s="3"/>
      <c r="N895" s="8"/>
      <c r="O895" s="10"/>
      <c r="P895" s="2"/>
    </row>
    <row r="896" spans="3:16">
      <c r="C896" s="4"/>
      <c r="D896" s="5"/>
      <c r="E896" s="6"/>
      <c r="F896" s="5"/>
      <c r="G896" s="6"/>
      <c r="H896" s="5"/>
      <c r="I896" s="6"/>
      <c r="J896" s="7"/>
      <c r="K896" s="8"/>
      <c r="L896" s="9"/>
      <c r="M896" s="3"/>
      <c r="N896" s="8"/>
      <c r="O896" s="10"/>
      <c r="P896" s="2"/>
    </row>
    <row r="897" spans="3:16">
      <c r="C897" s="4"/>
      <c r="D897" s="5"/>
      <c r="E897" s="6"/>
      <c r="F897" s="5"/>
      <c r="G897" s="6"/>
      <c r="H897" s="5"/>
      <c r="I897" s="6"/>
      <c r="J897" s="7"/>
      <c r="K897" s="8"/>
      <c r="L897" s="9"/>
      <c r="M897" s="3"/>
      <c r="N897" s="8"/>
      <c r="O897" s="10"/>
      <c r="P897" s="2"/>
    </row>
    <row r="898" spans="3:16">
      <c r="C898" s="4"/>
      <c r="D898" s="5"/>
      <c r="E898" s="6"/>
      <c r="F898" s="5"/>
      <c r="G898" s="6"/>
      <c r="H898" s="5"/>
      <c r="I898" s="6"/>
      <c r="J898" s="7"/>
      <c r="K898" s="8"/>
      <c r="L898" s="9"/>
      <c r="M898" s="3"/>
      <c r="N898" s="8"/>
      <c r="O898" s="10"/>
      <c r="P898" s="2"/>
    </row>
    <row r="899" spans="3:16">
      <c r="C899" s="4"/>
      <c r="D899" s="5"/>
      <c r="E899" s="6"/>
      <c r="F899" s="5"/>
      <c r="G899" s="6"/>
      <c r="H899" s="5"/>
      <c r="I899" s="6"/>
      <c r="J899" s="7"/>
      <c r="K899" s="8"/>
      <c r="L899" s="9"/>
      <c r="M899" s="3"/>
      <c r="N899" s="8"/>
      <c r="O899" s="10"/>
      <c r="P899" s="2"/>
    </row>
    <row r="900" spans="3:16">
      <c r="C900" s="4"/>
      <c r="D900" s="5"/>
      <c r="E900" s="6"/>
      <c r="F900" s="5"/>
      <c r="G900" s="6"/>
      <c r="H900" s="5"/>
      <c r="I900" s="6"/>
      <c r="J900" s="7"/>
      <c r="K900" s="8"/>
      <c r="L900" s="9"/>
      <c r="M900" s="3"/>
      <c r="N900" s="8"/>
      <c r="O900" s="10"/>
      <c r="P900" s="2"/>
    </row>
    <row r="901" spans="3:16">
      <c r="C901" s="4"/>
      <c r="D901" s="5"/>
      <c r="E901" s="6"/>
      <c r="F901" s="5"/>
      <c r="G901" s="6"/>
      <c r="H901" s="5"/>
      <c r="I901" s="6"/>
      <c r="J901" s="7"/>
      <c r="K901" s="8"/>
      <c r="L901" s="9"/>
      <c r="M901" s="3"/>
      <c r="N901" s="8"/>
      <c r="O901" s="10"/>
      <c r="P901" s="2"/>
    </row>
    <row r="902" spans="3:16">
      <c r="C902" s="4"/>
      <c r="D902" s="5"/>
      <c r="E902" s="6"/>
      <c r="F902" s="5"/>
      <c r="G902" s="6"/>
      <c r="H902" s="5"/>
      <c r="I902" s="6"/>
      <c r="J902" s="7"/>
      <c r="K902" s="8"/>
      <c r="L902" s="9"/>
      <c r="M902" s="3"/>
      <c r="N902" s="8"/>
      <c r="O902" s="10"/>
      <c r="P902" s="2"/>
    </row>
    <row r="903" spans="3:16">
      <c r="C903" s="4"/>
      <c r="D903" s="5"/>
      <c r="E903" s="6"/>
      <c r="F903" s="5"/>
      <c r="G903" s="6"/>
      <c r="H903" s="5"/>
      <c r="I903" s="6"/>
      <c r="J903" s="7"/>
      <c r="K903" s="8"/>
      <c r="L903" s="9"/>
      <c r="M903" s="3"/>
      <c r="N903" s="8"/>
      <c r="O903" s="10"/>
      <c r="P903" s="2"/>
    </row>
    <row r="904" spans="3:16">
      <c r="C904" s="4"/>
      <c r="D904" s="5"/>
      <c r="E904" s="6"/>
      <c r="F904" s="5"/>
      <c r="G904" s="6"/>
      <c r="H904" s="5"/>
      <c r="I904" s="6"/>
      <c r="J904" s="7"/>
      <c r="K904" s="8"/>
      <c r="L904" s="9"/>
      <c r="M904" s="3"/>
      <c r="N904" s="8"/>
      <c r="O904" s="10"/>
      <c r="P904" s="2"/>
    </row>
    <row r="905" spans="3:16">
      <c r="C905" s="4"/>
      <c r="D905" s="5"/>
      <c r="E905" s="6"/>
      <c r="F905" s="5"/>
      <c r="G905" s="6"/>
      <c r="H905" s="5"/>
      <c r="I905" s="6"/>
      <c r="J905" s="7"/>
      <c r="K905" s="8"/>
      <c r="L905" s="9"/>
      <c r="M905" s="3"/>
      <c r="N905" s="8"/>
      <c r="O905" s="10"/>
      <c r="P905" s="2"/>
    </row>
    <row r="906" spans="3:16">
      <c r="C906" s="4"/>
      <c r="D906" s="5"/>
      <c r="E906" s="6"/>
      <c r="F906" s="5"/>
      <c r="G906" s="6"/>
      <c r="H906" s="5"/>
      <c r="I906" s="6"/>
      <c r="J906" s="7"/>
      <c r="K906" s="8"/>
      <c r="L906" s="9"/>
      <c r="M906" s="3"/>
      <c r="N906" s="8"/>
      <c r="O906" s="10"/>
      <c r="P906" s="2"/>
    </row>
    <row r="907" spans="3:16">
      <c r="C907" s="4"/>
      <c r="D907" s="5"/>
      <c r="E907" s="6"/>
      <c r="F907" s="5"/>
      <c r="G907" s="6"/>
      <c r="H907" s="5"/>
      <c r="I907" s="6"/>
      <c r="J907" s="7"/>
      <c r="K907" s="8"/>
      <c r="L907" s="9"/>
      <c r="M907" s="3"/>
      <c r="N907" s="8"/>
      <c r="O907" s="10"/>
      <c r="P907" s="2"/>
    </row>
    <row r="908" spans="3:16">
      <c r="C908" s="4"/>
      <c r="D908" s="5"/>
      <c r="E908" s="6"/>
      <c r="F908" s="5"/>
      <c r="G908" s="6"/>
      <c r="H908" s="5"/>
      <c r="I908" s="6"/>
      <c r="J908" s="7"/>
      <c r="K908" s="8"/>
      <c r="L908" s="9"/>
      <c r="M908" s="3"/>
      <c r="N908" s="8"/>
      <c r="O908" s="10"/>
      <c r="P908" s="2"/>
    </row>
    <row r="909" spans="3:16">
      <c r="C909" s="4"/>
      <c r="D909" s="5"/>
      <c r="E909" s="6"/>
      <c r="F909" s="5"/>
      <c r="G909" s="6"/>
      <c r="H909" s="5"/>
      <c r="I909" s="6"/>
      <c r="J909" s="7"/>
      <c r="K909" s="8"/>
      <c r="L909" s="9"/>
      <c r="M909" s="3"/>
      <c r="N909" s="8"/>
      <c r="O909" s="10"/>
      <c r="P909" s="2"/>
    </row>
    <row r="910" spans="3:16">
      <c r="C910" s="4"/>
      <c r="D910" s="5"/>
      <c r="E910" s="6"/>
      <c r="F910" s="5"/>
      <c r="G910" s="6"/>
      <c r="H910" s="5"/>
      <c r="I910" s="6"/>
      <c r="J910" s="7"/>
      <c r="K910" s="8"/>
      <c r="L910" s="9"/>
      <c r="M910" s="3"/>
      <c r="N910" s="8"/>
      <c r="O910" s="10"/>
      <c r="P910" s="2"/>
    </row>
    <row r="911" spans="3:16">
      <c r="C911" s="4"/>
      <c r="D911" s="5"/>
      <c r="E911" s="6"/>
      <c r="F911" s="5"/>
      <c r="G911" s="6"/>
      <c r="H911" s="5"/>
      <c r="I911" s="6"/>
      <c r="J911" s="7"/>
      <c r="K911" s="8"/>
      <c r="L911" s="9"/>
      <c r="M911" s="3"/>
      <c r="N911" s="8"/>
      <c r="O911" s="10"/>
      <c r="P911" s="2"/>
    </row>
    <row r="912" spans="3:16">
      <c r="C912" s="4"/>
      <c r="D912" s="5"/>
      <c r="E912" s="6"/>
      <c r="F912" s="5"/>
      <c r="G912" s="6"/>
      <c r="H912" s="5"/>
      <c r="I912" s="6"/>
      <c r="J912" s="7"/>
      <c r="K912" s="8"/>
      <c r="L912" s="9"/>
      <c r="M912" s="3"/>
      <c r="N912" s="8"/>
      <c r="O912" s="10"/>
      <c r="P912" s="2"/>
    </row>
    <row r="913" spans="3:16">
      <c r="C913" s="4"/>
      <c r="D913" s="5"/>
      <c r="E913" s="6"/>
      <c r="F913" s="5"/>
      <c r="G913" s="6"/>
      <c r="H913" s="5"/>
      <c r="I913" s="6"/>
      <c r="J913" s="7"/>
      <c r="K913" s="8"/>
      <c r="L913" s="9"/>
      <c r="M913" s="3"/>
      <c r="N913" s="8"/>
      <c r="O913" s="10"/>
      <c r="P913" s="2"/>
    </row>
    <row r="914" spans="3:16">
      <c r="C914" s="4"/>
      <c r="D914" s="5"/>
      <c r="E914" s="6"/>
      <c r="F914" s="5"/>
      <c r="G914" s="6"/>
      <c r="H914" s="5"/>
      <c r="I914" s="6"/>
      <c r="J914" s="7"/>
      <c r="K914" s="8"/>
      <c r="L914" s="9"/>
      <c r="M914" s="3"/>
      <c r="N914" s="8"/>
      <c r="O914" s="10"/>
      <c r="P914" s="2"/>
    </row>
    <row r="915" spans="3:16">
      <c r="C915" s="4"/>
      <c r="D915" s="5"/>
      <c r="E915" s="6"/>
      <c r="F915" s="5"/>
      <c r="G915" s="6"/>
      <c r="H915" s="5"/>
      <c r="I915" s="6"/>
      <c r="J915" s="7"/>
      <c r="K915" s="8"/>
      <c r="L915" s="9"/>
      <c r="M915" s="3"/>
      <c r="N915" s="8"/>
      <c r="O915" s="10"/>
      <c r="P915" s="2"/>
    </row>
    <row r="916" spans="3:16">
      <c r="C916" s="4"/>
      <c r="D916" s="5"/>
      <c r="E916" s="6"/>
      <c r="F916" s="5"/>
      <c r="G916" s="6"/>
      <c r="H916" s="5"/>
      <c r="I916" s="6"/>
      <c r="J916" s="7"/>
      <c r="K916" s="8"/>
      <c r="L916" s="9"/>
      <c r="M916" s="3"/>
      <c r="N916" s="8"/>
      <c r="O916" s="10"/>
      <c r="P916" s="2"/>
    </row>
    <row r="917" spans="3:16">
      <c r="C917" s="4"/>
      <c r="D917" s="5"/>
      <c r="E917" s="6"/>
      <c r="F917" s="5"/>
      <c r="G917" s="6"/>
      <c r="H917" s="5"/>
      <c r="I917" s="6"/>
      <c r="J917" s="7"/>
      <c r="K917" s="8"/>
      <c r="L917" s="9"/>
      <c r="M917" s="3"/>
      <c r="N917" s="8"/>
      <c r="O917" s="10"/>
      <c r="P917" s="2"/>
    </row>
    <row r="918" spans="3:16">
      <c r="C918" s="4"/>
      <c r="D918" s="5"/>
      <c r="E918" s="6"/>
      <c r="F918" s="5"/>
      <c r="G918" s="6"/>
      <c r="H918" s="5"/>
      <c r="I918" s="6"/>
      <c r="J918" s="7"/>
      <c r="K918" s="8"/>
      <c r="L918" s="9"/>
      <c r="M918" s="3"/>
      <c r="N918" s="8"/>
      <c r="O918" s="10"/>
      <c r="P918" s="2"/>
    </row>
    <row r="919" spans="3:16">
      <c r="C919" s="4"/>
      <c r="D919" s="5"/>
      <c r="E919" s="6"/>
      <c r="F919" s="5"/>
      <c r="G919" s="6"/>
      <c r="H919" s="5"/>
      <c r="I919" s="6"/>
      <c r="J919" s="7"/>
      <c r="K919" s="8"/>
      <c r="L919" s="9"/>
      <c r="M919" s="3"/>
      <c r="N919" s="8"/>
      <c r="O919" s="10"/>
      <c r="P919" s="2"/>
    </row>
    <row r="920" spans="3:16">
      <c r="C920" s="4"/>
      <c r="D920" s="5"/>
      <c r="E920" s="6"/>
      <c r="F920" s="5"/>
      <c r="G920" s="6"/>
      <c r="H920" s="5"/>
      <c r="I920" s="6"/>
      <c r="J920" s="7"/>
      <c r="K920" s="8"/>
      <c r="L920" s="9"/>
      <c r="M920" s="3"/>
      <c r="N920" s="8"/>
      <c r="O920" s="10"/>
      <c r="P920" s="2"/>
    </row>
    <row r="921" spans="3:16">
      <c r="C921" s="4"/>
      <c r="D921" s="5"/>
      <c r="E921" s="6"/>
      <c r="F921" s="5"/>
      <c r="G921" s="6"/>
      <c r="H921" s="5"/>
      <c r="I921" s="6"/>
      <c r="J921" s="7"/>
      <c r="K921" s="8"/>
      <c r="L921" s="9"/>
      <c r="M921" s="3"/>
      <c r="N921" s="8"/>
      <c r="O921" s="10"/>
      <c r="P921" s="2"/>
    </row>
    <row r="922" spans="3:16">
      <c r="C922" s="4"/>
      <c r="D922" s="5"/>
      <c r="E922" s="6"/>
      <c r="F922" s="5"/>
      <c r="G922" s="6"/>
      <c r="H922" s="5"/>
      <c r="I922" s="6"/>
      <c r="J922" s="7"/>
      <c r="K922" s="8"/>
      <c r="L922" s="9"/>
      <c r="M922" s="3"/>
      <c r="N922" s="8"/>
      <c r="O922" s="10"/>
      <c r="P922" s="2"/>
    </row>
    <row r="923" spans="3:16">
      <c r="C923" s="4"/>
      <c r="D923" s="5"/>
      <c r="E923" s="6"/>
      <c r="F923" s="5"/>
      <c r="G923" s="6"/>
      <c r="H923" s="5"/>
      <c r="I923" s="6"/>
      <c r="J923" s="7"/>
      <c r="K923" s="8"/>
      <c r="L923" s="9"/>
      <c r="M923" s="3"/>
      <c r="N923" s="8"/>
      <c r="O923" s="10"/>
      <c r="P923" s="2"/>
    </row>
    <row r="924" spans="3:16">
      <c r="C924" s="4"/>
      <c r="D924" s="5"/>
      <c r="E924" s="6"/>
      <c r="F924" s="5"/>
      <c r="G924" s="6"/>
      <c r="H924" s="5"/>
      <c r="I924" s="6"/>
      <c r="J924" s="7"/>
      <c r="K924" s="8"/>
      <c r="L924" s="9"/>
      <c r="M924" s="3"/>
      <c r="N924" s="8"/>
      <c r="O924" s="10"/>
      <c r="P924" s="2"/>
    </row>
    <row r="925" spans="3:16">
      <c r="C925" s="4"/>
      <c r="D925" s="5"/>
      <c r="E925" s="6"/>
      <c r="F925" s="5"/>
      <c r="G925" s="6"/>
      <c r="H925" s="5"/>
      <c r="I925" s="6"/>
      <c r="J925" s="7"/>
      <c r="K925" s="8"/>
      <c r="L925" s="9"/>
      <c r="M925" s="3"/>
      <c r="N925" s="8"/>
      <c r="O925" s="10"/>
      <c r="P925" s="2"/>
    </row>
    <row r="926" spans="3:16">
      <c r="C926" s="4"/>
      <c r="D926" s="5"/>
      <c r="E926" s="6"/>
      <c r="F926" s="5"/>
      <c r="G926" s="6"/>
      <c r="H926" s="5"/>
      <c r="I926" s="6"/>
      <c r="J926" s="7"/>
      <c r="K926" s="8"/>
      <c r="L926" s="9"/>
      <c r="M926" s="3"/>
      <c r="N926" s="8"/>
      <c r="O926" s="10"/>
      <c r="P926" s="2"/>
    </row>
    <row r="927" spans="3:16">
      <c r="C927" s="4"/>
      <c r="D927" s="5"/>
      <c r="E927" s="6"/>
      <c r="F927" s="5"/>
      <c r="G927" s="6"/>
      <c r="H927" s="5"/>
      <c r="I927" s="6"/>
      <c r="J927" s="7"/>
      <c r="K927" s="8"/>
      <c r="L927" s="9"/>
      <c r="M927" s="3"/>
      <c r="N927" s="8"/>
      <c r="O927" s="10"/>
      <c r="P927" s="2"/>
    </row>
    <row r="928" spans="3:16">
      <c r="C928" s="4"/>
      <c r="D928" s="5"/>
      <c r="E928" s="6"/>
      <c r="F928" s="5"/>
      <c r="G928" s="6"/>
      <c r="H928" s="5"/>
      <c r="I928" s="6"/>
      <c r="J928" s="7"/>
      <c r="K928" s="8"/>
      <c r="L928" s="9"/>
      <c r="M928" s="3"/>
      <c r="N928" s="8"/>
      <c r="O928" s="10"/>
      <c r="P928" s="2"/>
    </row>
    <row r="929" spans="3:16">
      <c r="C929" s="4"/>
      <c r="D929" s="5"/>
      <c r="E929" s="6"/>
      <c r="F929" s="5"/>
      <c r="G929" s="6"/>
      <c r="H929" s="5"/>
      <c r="I929" s="6"/>
      <c r="J929" s="7"/>
      <c r="K929" s="8"/>
      <c r="L929" s="9"/>
      <c r="M929" s="3"/>
      <c r="N929" s="8"/>
      <c r="O929" s="10"/>
      <c r="P929" s="2"/>
    </row>
    <row r="930" spans="3:16">
      <c r="C930" s="4"/>
      <c r="D930" s="5"/>
      <c r="E930" s="6"/>
      <c r="F930" s="5"/>
      <c r="G930" s="6"/>
      <c r="H930" s="5"/>
      <c r="I930" s="6"/>
      <c r="J930" s="7"/>
      <c r="K930" s="8"/>
      <c r="L930" s="9"/>
      <c r="M930" s="3"/>
      <c r="N930" s="8"/>
      <c r="O930" s="10"/>
      <c r="P930" s="2"/>
    </row>
    <row r="931" spans="3:16">
      <c r="C931" s="4"/>
      <c r="D931" s="5"/>
      <c r="E931" s="6"/>
      <c r="F931" s="5"/>
      <c r="G931" s="6"/>
      <c r="H931" s="5"/>
      <c r="I931" s="6"/>
      <c r="J931" s="7"/>
      <c r="K931" s="8"/>
      <c r="L931" s="9"/>
      <c r="M931" s="3"/>
      <c r="N931" s="8"/>
      <c r="O931" s="10"/>
      <c r="P931" s="2"/>
    </row>
    <row r="932" spans="3:16">
      <c r="C932" s="4"/>
      <c r="D932" s="5"/>
      <c r="E932" s="6"/>
      <c r="F932" s="5"/>
      <c r="G932" s="6"/>
      <c r="H932" s="5"/>
      <c r="I932" s="6"/>
      <c r="J932" s="7"/>
      <c r="K932" s="8"/>
      <c r="L932" s="9"/>
      <c r="M932" s="3"/>
      <c r="N932" s="8"/>
      <c r="O932" s="10"/>
      <c r="P932" s="2"/>
    </row>
    <row r="933" spans="3:16">
      <c r="C933" s="4"/>
      <c r="D933" s="5"/>
      <c r="E933" s="6"/>
      <c r="F933" s="5"/>
      <c r="G933" s="6"/>
      <c r="H933" s="5"/>
      <c r="I933" s="6"/>
      <c r="J933" s="7"/>
      <c r="K933" s="8"/>
      <c r="L933" s="9"/>
      <c r="M933" s="3"/>
      <c r="N933" s="8"/>
      <c r="O933" s="10"/>
      <c r="P933" s="2"/>
    </row>
    <row r="934" spans="3:16">
      <c r="C934" s="4"/>
      <c r="D934" s="5"/>
      <c r="E934" s="6"/>
      <c r="F934" s="5"/>
      <c r="G934" s="6"/>
      <c r="H934" s="5"/>
      <c r="I934" s="6"/>
      <c r="J934" s="7"/>
      <c r="K934" s="8"/>
      <c r="L934" s="9"/>
      <c r="M934" s="3"/>
      <c r="N934" s="8"/>
      <c r="O934" s="10"/>
      <c r="P934" s="2"/>
    </row>
    <row r="935" spans="3:16">
      <c r="C935" s="4"/>
      <c r="D935" s="5"/>
      <c r="E935" s="6"/>
      <c r="F935" s="5"/>
      <c r="G935" s="6"/>
      <c r="H935" s="5"/>
      <c r="I935" s="6"/>
      <c r="J935" s="7"/>
      <c r="K935" s="8"/>
      <c r="L935" s="9"/>
      <c r="M935" s="3"/>
      <c r="N935" s="8"/>
      <c r="O935" s="10"/>
      <c r="P935" s="2"/>
    </row>
    <row r="936" spans="3:16">
      <c r="C936" s="4"/>
      <c r="D936" s="5"/>
      <c r="E936" s="6"/>
      <c r="F936" s="5"/>
      <c r="G936" s="6"/>
      <c r="H936" s="5"/>
      <c r="I936" s="6"/>
      <c r="J936" s="7"/>
      <c r="K936" s="8"/>
      <c r="L936" s="9"/>
      <c r="M936" s="3"/>
      <c r="N936" s="8"/>
      <c r="O936" s="10"/>
      <c r="P936" s="2"/>
    </row>
    <row r="937" spans="3:16">
      <c r="C937" s="4"/>
      <c r="D937" s="5"/>
      <c r="E937" s="6"/>
      <c r="F937" s="5"/>
      <c r="G937" s="6"/>
      <c r="H937" s="5"/>
      <c r="I937" s="6"/>
      <c r="J937" s="7"/>
      <c r="K937" s="8"/>
      <c r="L937" s="9"/>
      <c r="M937" s="3"/>
      <c r="N937" s="8"/>
      <c r="O937" s="10"/>
      <c r="P937" s="2"/>
    </row>
    <row r="938" spans="3:16">
      <c r="C938" s="4"/>
      <c r="D938" s="5"/>
      <c r="E938" s="6"/>
      <c r="F938" s="5"/>
      <c r="G938" s="6"/>
      <c r="H938" s="5"/>
      <c r="I938" s="6"/>
      <c r="J938" s="7"/>
      <c r="K938" s="8"/>
      <c r="L938" s="9"/>
      <c r="M938" s="3"/>
      <c r="N938" s="8"/>
      <c r="O938" s="10"/>
      <c r="P938" s="2"/>
    </row>
    <row r="939" spans="3:16">
      <c r="C939" s="4"/>
      <c r="D939" s="5"/>
      <c r="E939" s="6"/>
      <c r="F939" s="5"/>
      <c r="G939" s="6"/>
      <c r="H939" s="5"/>
      <c r="I939" s="6"/>
      <c r="J939" s="7"/>
      <c r="K939" s="8"/>
      <c r="L939" s="9"/>
      <c r="M939" s="3"/>
      <c r="N939" s="8"/>
      <c r="O939" s="10"/>
      <c r="P939" s="2"/>
    </row>
    <row r="940" spans="3:16">
      <c r="C940" s="4"/>
      <c r="D940" s="5"/>
      <c r="E940" s="6"/>
      <c r="F940" s="5"/>
      <c r="G940" s="6"/>
      <c r="H940" s="5"/>
      <c r="I940" s="6"/>
      <c r="J940" s="7"/>
      <c r="K940" s="8"/>
      <c r="L940" s="9"/>
      <c r="M940" s="3"/>
      <c r="N940" s="8"/>
      <c r="O940" s="10"/>
      <c r="P940" s="2"/>
    </row>
    <row r="941" spans="3:16">
      <c r="C941" s="4"/>
      <c r="D941" s="5"/>
      <c r="E941" s="6"/>
      <c r="F941" s="5"/>
      <c r="G941" s="6"/>
      <c r="H941" s="5"/>
      <c r="I941" s="6"/>
      <c r="J941" s="7"/>
      <c r="K941" s="8"/>
      <c r="L941" s="9"/>
      <c r="M941" s="3"/>
      <c r="N941" s="8"/>
      <c r="O941" s="10"/>
      <c r="P941" s="2"/>
    </row>
    <row r="942" spans="3:16">
      <c r="C942" s="4"/>
      <c r="D942" s="5"/>
      <c r="E942" s="6"/>
      <c r="F942" s="5"/>
      <c r="G942" s="6"/>
      <c r="H942" s="5"/>
      <c r="I942" s="6"/>
      <c r="J942" s="7"/>
      <c r="K942" s="8"/>
      <c r="L942" s="9"/>
      <c r="M942" s="3"/>
      <c r="N942" s="8"/>
      <c r="O942" s="10"/>
      <c r="P942" s="2"/>
    </row>
    <row r="943" spans="3:16">
      <c r="C943" s="4"/>
      <c r="D943" s="5"/>
      <c r="E943" s="6"/>
      <c r="F943" s="5"/>
      <c r="G943" s="6"/>
      <c r="H943" s="5"/>
      <c r="I943" s="6"/>
      <c r="J943" s="7"/>
      <c r="K943" s="8"/>
      <c r="L943" s="9"/>
      <c r="M943" s="3"/>
      <c r="N943" s="8"/>
      <c r="O943" s="10"/>
      <c r="P943" s="2"/>
    </row>
    <row r="944" spans="3:16">
      <c r="C944" s="4"/>
      <c r="D944" s="5"/>
      <c r="E944" s="6"/>
      <c r="F944" s="5"/>
      <c r="G944" s="6"/>
      <c r="H944" s="5"/>
      <c r="I944" s="6"/>
      <c r="J944" s="7"/>
      <c r="K944" s="8"/>
      <c r="L944" s="9"/>
      <c r="M944" s="3"/>
      <c r="N944" s="8"/>
      <c r="O944" s="10"/>
      <c r="P944" s="2"/>
    </row>
    <row r="945" spans="3:16">
      <c r="C945" s="4"/>
      <c r="D945" s="5"/>
      <c r="E945" s="6"/>
      <c r="F945" s="5"/>
      <c r="G945" s="6"/>
      <c r="H945" s="5"/>
      <c r="I945" s="6"/>
      <c r="J945" s="7"/>
      <c r="K945" s="8"/>
      <c r="L945" s="9"/>
      <c r="M945" s="3"/>
      <c r="N945" s="8"/>
      <c r="O945" s="10"/>
      <c r="P945" s="2"/>
    </row>
    <row r="946" spans="3:16">
      <c r="C946" s="4"/>
      <c r="D946" s="5"/>
      <c r="E946" s="6"/>
      <c r="F946" s="5"/>
      <c r="G946" s="6"/>
      <c r="H946" s="5"/>
      <c r="I946" s="6"/>
      <c r="J946" s="7"/>
      <c r="K946" s="8"/>
      <c r="L946" s="9"/>
      <c r="M946" s="3"/>
      <c r="N946" s="8"/>
      <c r="O946" s="10"/>
      <c r="P946" s="2"/>
    </row>
    <row r="947" spans="3:16">
      <c r="C947" s="4"/>
      <c r="D947" s="5"/>
      <c r="E947" s="6"/>
      <c r="F947" s="5"/>
      <c r="G947" s="6"/>
      <c r="H947" s="5"/>
      <c r="I947" s="6"/>
      <c r="J947" s="7"/>
      <c r="K947" s="8"/>
      <c r="L947" s="9"/>
      <c r="M947" s="3"/>
      <c r="N947" s="8"/>
      <c r="O947" s="10"/>
      <c r="P947" s="2"/>
    </row>
    <row r="948" spans="3:16">
      <c r="C948" s="4"/>
      <c r="D948" s="5"/>
      <c r="E948" s="6"/>
      <c r="F948" s="5"/>
      <c r="G948" s="6"/>
      <c r="H948" s="5"/>
      <c r="I948" s="6"/>
      <c r="J948" s="7"/>
      <c r="K948" s="8"/>
      <c r="L948" s="9"/>
      <c r="M948" s="3"/>
      <c r="N948" s="8"/>
      <c r="O948" s="10"/>
      <c r="P948" s="2"/>
    </row>
    <row r="949" spans="3:16">
      <c r="C949" s="4"/>
      <c r="D949" s="5"/>
      <c r="E949" s="6"/>
      <c r="F949" s="5"/>
      <c r="G949" s="6"/>
      <c r="H949" s="5"/>
      <c r="I949" s="6"/>
      <c r="J949" s="7"/>
      <c r="K949" s="8"/>
      <c r="L949" s="9"/>
      <c r="M949" s="3"/>
      <c r="N949" s="8"/>
      <c r="O949" s="10"/>
      <c r="P949" s="2"/>
    </row>
    <row r="950" spans="3:16">
      <c r="C950" s="4"/>
      <c r="D950" s="5"/>
      <c r="E950" s="6"/>
      <c r="F950" s="5"/>
      <c r="G950" s="6"/>
      <c r="H950" s="5"/>
      <c r="I950" s="6"/>
      <c r="J950" s="7"/>
      <c r="K950" s="8"/>
      <c r="L950" s="9"/>
      <c r="M950" s="3"/>
      <c r="N950" s="8"/>
      <c r="O950" s="10"/>
      <c r="P950" s="2"/>
    </row>
    <row r="951" spans="3:16">
      <c r="C951" s="4"/>
      <c r="D951" s="5"/>
      <c r="E951" s="6"/>
      <c r="F951" s="5"/>
      <c r="G951" s="6"/>
      <c r="H951" s="5"/>
      <c r="I951" s="6"/>
      <c r="J951" s="7"/>
      <c r="K951" s="8"/>
      <c r="L951" s="9"/>
      <c r="M951" s="3"/>
      <c r="N951" s="8"/>
      <c r="O951" s="10"/>
      <c r="P951" s="2"/>
    </row>
    <row r="952" spans="3:16">
      <c r="C952" s="4"/>
      <c r="D952" s="5"/>
      <c r="E952" s="6"/>
      <c r="F952" s="5"/>
      <c r="G952" s="6"/>
      <c r="H952" s="5"/>
      <c r="I952" s="6"/>
      <c r="J952" s="7"/>
      <c r="K952" s="8"/>
      <c r="L952" s="9"/>
      <c r="M952" s="3"/>
      <c r="N952" s="8"/>
      <c r="O952" s="10"/>
      <c r="P952" s="2"/>
    </row>
    <row r="953" spans="3:16">
      <c r="C953" s="4"/>
      <c r="D953" s="5"/>
      <c r="E953" s="6"/>
      <c r="F953" s="5"/>
      <c r="G953" s="6"/>
      <c r="H953" s="5"/>
      <c r="I953" s="6"/>
      <c r="J953" s="7"/>
      <c r="K953" s="8"/>
      <c r="L953" s="9"/>
      <c r="M953" s="3"/>
      <c r="N953" s="8"/>
      <c r="O953" s="10"/>
      <c r="P953" s="2"/>
    </row>
    <row r="954" spans="3:16">
      <c r="C954" s="4"/>
      <c r="D954" s="5"/>
      <c r="E954" s="6"/>
      <c r="F954" s="5"/>
      <c r="G954" s="6"/>
      <c r="H954" s="5"/>
      <c r="I954" s="6"/>
      <c r="J954" s="7"/>
      <c r="K954" s="8"/>
      <c r="L954" s="9"/>
      <c r="M954" s="3"/>
      <c r="N954" s="8"/>
      <c r="O954" s="10"/>
      <c r="P954" s="2"/>
    </row>
    <row r="955" spans="3:16">
      <c r="C955" s="4"/>
      <c r="D955" s="5"/>
      <c r="E955" s="6"/>
      <c r="F955" s="5"/>
      <c r="G955" s="6"/>
      <c r="H955" s="5"/>
      <c r="I955" s="6"/>
      <c r="J955" s="7"/>
      <c r="K955" s="8"/>
      <c r="L955" s="9"/>
      <c r="M955" s="3"/>
      <c r="N955" s="8"/>
      <c r="O955" s="10"/>
      <c r="P955" s="2"/>
    </row>
    <row r="956" spans="3:16">
      <c r="C956" s="4"/>
      <c r="D956" s="5"/>
      <c r="E956" s="6"/>
      <c r="F956" s="5"/>
      <c r="G956" s="6"/>
      <c r="H956" s="5"/>
      <c r="I956" s="6"/>
      <c r="J956" s="7"/>
      <c r="K956" s="8"/>
      <c r="L956" s="9"/>
      <c r="M956" s="3"/>
      <c r="N956" s="8"/>
      <c r="O956" s="10"/>
      <c r="P956" s="2"/>
    </row>
    <row r="957" spans="3:16">
      <c r="C957" s="4"/>
      <c r="D957" s="5"/>
      <c r="E957" s="6"/>
      <c r="F957" s="5"/>
      <c r="G957" s="6"/>
      <c r="H957" s="5"/>
      <c r="I957" s="6"/>
      <c r="J957" s="7"/>
      <c r="K957" s="8"/>
      <c r="L957" s="9"/>
      <c r="M957" s="3"/>
      <c r="N957" s="8"/>
      <c r="O957" s="10"/>
      <c r="P957" s="2"/>
    </row>
    <row r="958" spans="3:16">
      <c r="C958" s="4"/>
      <c r="D958" s="5"/>
      <c r="E958" s="6"/>
      <c r="F958" s="5"/>
      <c r="G958" s="6"/>
      <c r="H958" s="5"/>
      <c r="I958" s="6"/>
      <c r="J958" s="7"/>
      <c r="K958" s="8"/>
      <c r="L958" s="9"/>
      <c r="M958" s="3"/>
      <c r="N958" s="8"/>
      <c r="O958" s="10"/>
      <c r="P958" s="2"/>
    </row>
    <row r="959" spans="3:16">
      <c r="C959" s="4"/>
      <c r="D959" s="5"/>
      <c r="E959" s="6"/>
      <c r="F959" s="5"/>
      <c r="G959" s="6"/>
      <c r="H959" s="5"/>
      <c r="I959" s="6"/>
      <c r="J959" s="7"/>
      <c r="K959" s="8"/>
      <c r="L959" s="9"/>
      <c r="M959" s="3"/>
      <c r="N959" s="8"/>
      <c r="O959" s="10"/>
      <c r="P959" s="2"/>
    </row>
    <row r="960" spans="3:16">
      <c r="C960" s="4"/>
      <c r="D960" s="5"/>
      <c r="E960" s="6"/>
      <c r="F960" s="5"/>
      <c r="G960" s="6"/>
      <c r="H960" s="5"/>
      <c r="I960" s="6"/>
      <c r="J960" s="7"/>
      <c r="K960" s="8"/>
      <c r="L960" s="9"/>
      <c r="M960" s="3"/>
      <c r="N960" s="8"/>
      <c r="O960" s="10"/>
      <c r="P960" s="2"/>
    </row>
    <row r="961" spans="3:16">
      <c r="C961" s="4"/>
      <c r="D961" s="5"/>
      <c r="E961" s="6"/>
      <c r="F961" s="5"/>
      <c r="G961" s="6"/>
      <c r="H961" s="5"/>
      <c r="I961" s="6"/>
      <c r="J961" s="7"/>
      <c r="K961" s="8"/>
      <c r="L961" s="9"/>
      <c r="M961" s="3"/>
      <c r="N961" s="8"/>
      <c r="O961" s="10"/>
      <c r="P961" s="2"/>
    </row>
    <row r="962" spans="3:16">
      <c r="C962" s="4"/>
      <c r="D962" s="5"/>
      <c r="E962" s="6"/>
      <c r="F962" s="5"/>
      <c r="G962" s="6"/>
      <c r="H962" s="5"/>
      <c r="I962" s="6"/>
      <c r="J962" s="7"/>
      <c r="K962" s="8"/>
      <c r="L962" s="9"/>
      <c r="M962" s="3"/>
      <c r="N962" s="8"/>
      <c r="O962" s="10"/>
      <c r="P962" s="2"/>
    </row>
    <row r="963" spans="3:16">
      <c r="C963" s="4"/>
      <c r="D963" s="5"/>
      <c r="E963" s="6"/>
      <c r="F963" s="5"/>
      <c r="G963" s="6"/>
      <c r="H963" s="5"/>
      <c r="I963" s="6"/>
      <c r="J963" s="7"/>
      <c r="K963" s="8"/>
      <c r="L963" s="9"/>
      <c r="M963" s="3"/>
      <c r="N963" s="8"/>
      <c r="O963" s="10"/>
      <c r="P963" s="2"/>
    </row>
    <row r="964" spans="3:16">
      <c r="C964" s="4"/>
      <c r="D964" s="5"/>
      <c r="E964" s="6"/>
      <c r="F964" s="5"/>
      <c r="G964" s="6"/>
      <c r="H964" s="5"/>
      <c r="I964" s="6"/>
      <c r="J964" s="7"/>
      <c r="K964" s="8"/>
      <c r="L964" s="9"/>
      <c r="M964" s="3"/>
      <c r="N964" s="8"/>
      <c r="O964" s="10"/>
      <c r="P964" s="2"/>
    </row>
    <row r="965" spans="3:16">
      <c r="C965" s="4"/>
      <c r="D965" s="5"/>
      <c r="E965" s="6"/>
      <c r="F965" s="5"/>
      <c r="G965" s="6"/>
      <c r="H965" s="5"/>
      <c r="I965" s="6"/>
      <c r="J965" s="7"/>
      <c r="K965" s="8"/>
      <c r="L965" s="9"/>
      <c r="M965" s="3"/>
      <c r="N965" s="8"/>
      <c r="O965" s="10"/>
      <c r="P965" s="2"/>
    </row>
    <row r="966" spans="3:16">
      <c r="C966" s="4"/>
      <c r="D966" s="5"/>
      <c r="E966" s="6"/>
      <c r="F966" s="5"/>
      <c r="G966" s="6"/>
      <c r="H966" s="5"/>
      <c r="I966" s="6"/>
      <c r="J966" s="7"/>
      <c r="K966" s="8"/>
      <c r="L966" s="9"/>
      <c r="M966" s="3"/>
      <c r="N966" s="8"/>
      <c r="O966" s="10"/>
      <c r="P966" s="2"/>
    </row>
    <row r="967" spans="3:16">
      <c r="C967" s="4"/>
      <c r="D967" s="5"/>
      <c r="E967" s="6"/>
      <c r="F967" s="5"/>
      <c r="G967" s="6"/>
      <c r="H967" s="5"/>
      <c r="I967" s="6"/>
      <c r="J967" s="7"/>
      <c r="K967" s="8"/>
      <c r="L967" s="9"/>
      <c r="M967" s="3"/>
      <c r="N967" s="8"/>
      <c r="O967" s="10"/>
      <c r="P967" s="2"/>
    </row>
    <row r="968" spans="3:16">
      <c r="C968" s="4"/>
      <c r="D968" s="5"/>
      <c r="E968" s="6"/>
      <c r="F968" s="5"/>
      <c r="G968" s="6"/>
      <c r="H968" s="5"/>
      <c r="I968" s="6"/>
      <c r="J968" s="7"/>
      <c r="K968" s="8"/>
      <c r="L968" s="9"/>
      <c r="M968" s="3"/>
      <c r="N968" s="8"/>
      <c r="O968" s="10"/>
      <c r="P968" s="2"/>
    </row>
    <row r="969" spans="3:16">
      <c r="C969" s="4"/>
      <c r="D969" s="5"/>
      <c r="E969" s="6"/>
      <c r="F969" s="5"/>
      <c r="G969" s="6"/>
      <c r="H969" s="5"/>
      <c r="I969" s="6"/>
      <c r="J969" s="7"/>
      <c r="K969" s="8"/>
      <c r="L969" s="9"/>
      <c r="M969" s="3"/>
      <c r="N969" s="8"/>
      <c r="O969" s="10"/>
      <c r="P969" s="2"/>
    </row>
    <row r="970" spans="3:16">
      <c r="C970" s="4"/>
      <c r="D970" s="5"/>
      <c r="E970" s="6"/>
      <c r="F970" s="5"/>
      <c r="G970" s="6"/>
      <c r="H970" s="5"/>
      <c r="I970" s="6"/>
      <c r="J970" s="7"/>
      <c r="K970" s="8"/>
      <c r="L970" s="9"/>
      <c r="M970" s="3"/>
      <c r="N970" s="8"/>
      <c r="O970" s="10"/>
      <c r="P970" s="2"/>
    </row>
    <row r="971" spans="3:16">
      <c r="C971" s="4"/>
      <c r="D971" s="5"/>
      <c r="E971" s="6"/>
      <c r="F971" s="5"/>
      <c r="G971" s="6"/>
      <c r="H971" s="5"/>
      <c r="I971" s="6"/>
      <c r="J971" s="7"/>
      <c r="K971" s="8"/>
      <c r="L971" s="9"/>
      <c r="M971" s="3"/>
      <c r="N971" s="8"/>
      <c r="O971" s="10"/>
      <c r="P971" s="2"/>
    </row>
    <row r="972" spans="3:16">
      <c r="C972" s="4"/>
      <c r="D972" s="5"/>
      <c r="E972" s="6"/>
      <c r="F972" s="5"/>
      <c r="G972" s="6"/>
      <c r="H972" s="5"/>
      <c r="I972" s="6"/>
      <c r="J972" s="7"/>
      <c r="K972" s="8"/>
      <c r="L972" s="9"/>
      <c r="M972" s="3"/>
      <c r="N972" s="8"/>
      <c r="O972" s="10"/>
      <c r="P972" s="2"/>
    </row>
    <row r="973" spans="3:16">
      <c r="C973" s="4"/>
      <c r="D973" s="5"/>
      <c r="E973" s="6"/>
      <c r="F973" s="5"/>
      <c r="G973" s="6"/>
      <c r="H973" s="5"/>
      <c r="I973" s="6"/>
      <c r="J973" s="7"/>
      <c r="K973" s="8"/>
      <c r="L973" s="9"/>
      <c r="M973" s="3"/>
      <c r="N973" s="8"/>
      <c r="O973" s="10"/>
      <c r="P973" s="2"/>
    </row>
    <row r="974" spans="3:16">
      <c r="C974" s="4"/>
      <c r="D974" s="5"/>
      <c r="E974" s="6"/>
      <c r="F974" s="5"/>
      <c r="G974" s="6"/>
      <c r="H974" s="5"/>
      <c r="I974" s="6"/>
      <c r="J974" s="7"/>
      <c r="K974" s="8"/>
      <c r="L974" s="9"/>
      <c r="M974" s="3"/>
      <c r="N974" s="8"/>
      <c r="O974" s="10"/>
      <c r="P974" s="2"/>
    </row>
    <row r="975" spans="3:16">
      <c r="C975" s="4"/>
      <c r="D975" s="5"/>
      <c r="E975" s="6"/>
      <c r="F975" s="5"/>
      <c r="G975" s="6"/>
      <c r="H975" s="5"/>
      <c r="I975" s="6"/>
      <c r="J975" s="7"/>
      <c r="K975" s="8"/>
      <c r="L975" s="9"/>
      <c r="M975" s="3"/>
      <c r="N975" s="8"/>
      <c r="O975" s="10"/>
      <c r="P975" s="2"/>
    </row>
    <row r="976" spans="3:16">
      <c r="C976" s="4"/>
      <c r="D976" s="5"/>
      <c r="E976" s="6"/>
      <c r="F976" s="5"/>
      <c r="G976" s="6"/>
      <c r="H976" s="5"/>
      <c r="I976" s="6"/>
      <c r="J976" s="7"/>
      <c r="K976" s="8"/>
      <c r="L976" s="9"/>
      <c r="M976" s="3"/>
      <c r="N976" s="8"/>
      <c r="O976" s="10"/>
      <c r="P976" s="2"/>
    </row>
    <row r="977" spans="3:16">
      <c r="C977" s="4"/>
      <c r="D977" s="5"/>
      <c r="E977" s="6"/>
      <c r="F977" s="5"/>
      <c r="G977" s="6"/>
      <c r="H977" s="5"/>
      <c r="I977" s="6"/>
      <c r="J977" s="7"/>
      <c r="K977" s="8"/>
      <c r="L977" s="9"/>
      <c r="M977" s="3"/>
      <c r="N977" s="8"/>
      <c r="O977" s="10"/>
      <c r="P977" s="2"/>
    </row>
    <row r="978" spans="3:16">
      <c r="C978" s="4"/>
      <c r="D978" s="5"/>
      <c r="E978" s="6"/>
      <c r="F978" s="5"/>
      <c r="G978" s="6"/>
      <c r="H978" s="5"/>
      <c r="I978" s="6"/>
      <c r="J978" s="7"/>
      <c r="K978" s="8"/>
      <c r="L978" s="9"/>
      <c r="M978" s="3"/>
      <c r="N978" s="8"/>
      <c r="O978" s="10"/>
      <c r="P978" s="2"/>
    </row>
    <row r="979" spans="3:16">
      <c r="C979" s="4"/>
      <c r="D979" s="5"/>
      <c r="E979" s="6"/>
      <c r="F979" s="5"/>
      <c r="G979" s="6"/>
      <c r="H979" s="5"/>
      <c r="I979" s="6"/>
      <c r="J979" s="7"/>
      <c r="K979" s="8"/>
      <c r="L979" s="9"/>
      <c r="M979" s="3"/>
      <c r="N979" s="8"/>
      <c r="O979" s="10"/>
      <c r="P979" s="2"/>
    </row>
    <row r="980" spans="3:16">
      <c r="C980" s="4"/>
      <c r="D980" s="5"/>
      <c r="E980" s="6"/>
      <c r="F980" s="5"/>
      <c r="G980" s="6"/>
      <c r="H980" s="5"/>
      <c r="I980" s="6"/>
      <c r="J980" s="7"/>
      <c r="K980" s="8"/>
      <c r="L980" s="9"/>
      <c r="M980" s="3"/>
      <c r="N980" s="8"/>
      <c r="O980" s="10"/>
      <c r="P980" s="2"/>
    </row>
    <row r="981" spans="3:16">
      <c r="C981" s="4"/>
      <c r="D981" s="5"/>
      <c r="E981" s="6"/>
      <c r="F981" s="5"/>
      <c r="G981" s="6"/>
      <c r="H981" s="5"/>
      <c r="I981" s="6"/>
      <c r="J981" s="7"/>
      <c r="K981" s="8"/>
      <c r="L981" s="9"/>
      <c r="M981" s="3"/>
      <c r="N981" s="8"/>
      <c r="O981" s="10"/>
      <c r="P981" s="2"/>
    </row>
    <row r="982" spans="3:16">
      <c r="C982" s="4"/>
      <c r="D982" s="5"/>
      <c r="E982" s="6"/>
      <c r="F982" s="5"/>
      <c r="G982" s="6"/>
      <c r="H982" s="5"/>
      <c r="I982" s="6"/>
      <c r="J982" s="7"/>
      <c r="K982" s="8"/>
      <c r="L982" s="9"/>
      <c r="M982" s="3"/>
      <c r="N982" s="8"/>
      <c r="O982" s="10"/>
      <c r="P982" s="2"/>
    </row>
    <row r="983" spans="3:16">
      <c r="C983" s="4"/>
      <c r="D983" s="5"/>
      <c r="E983" s="6"/>
      <c r="F983" s="5"/>
      <c r="G983" s="6"/>
      <c r="H983" s="5"/>
      <c r="I983" s="6"/>
      <c r="J983" s="7"/>
      <c r="K983" s="8"/>
      <c r="L983" s="9"/>
      <c r="M983" s="3"/>
      <c r="N983" s="8"/>
      <c r="O983" s="10"/>
      <c r="P983" s="2"/>
    </row>
    <row r="984" spans="3:16">
      <c r="C984" s="4"/>
      <c r="D984" s="5"/>
      <c r="E984" s="6"/>
      <c r="F984" s="5"/>
      <c r="G984" s="6"/>
      <c r="H984" s="5"/>
      <c r="I984" s="6"/>
      <c r="J984" s="7"/>
      <c r="K984" s="8"/>
      <c r="L984" s="9"/>
      <c r="M984" s="3"/>
      <c r="N984" s="8"/>
      <c r="O984" s="10"/>
      <c r="P984" s="2"/>
    </row>
    <row r="985" spans="3:16">
      <c r="C985" s="4"/>
      <c r="D985" s="5"/>
      <c r="E985" s="6"/>
      <c r="F985" s="5"/>
      <c r="G985" s="6"/>
      <c r="H985" s="5"/>
      <c r="I985" s="6"/>
      <c r="J985" s="7"/>
      <c r="K985" s="8"/>
      <c r="L985" s="9"/>
      <c r="M985" s="3"/>
      <c r="N985" s="8"/>
      <c r="O985" s="10"/>
      <c r="P985" s="2"/>
    </row>
    <row r="986" spans="3:16">
      <c r="C986" s="4"/>
      <c r="D986" s="5"/>
      <c r="E986" s="6"/>
      <c r="F986" s="5"/>
      <c r="G986" s="6"/>
      <c r="H986" s="5"/>
      <c r="I986" s="6"/>
      <c r="J986" s="7"/>
      <c r="K986" s="8"/>
      <c r="L986" s="9"/>
      <c r="M986" s="3"/>
      <c r="N986" s="8"/>
      <c r="O986" s="10"/>
      <c r="P986" s="2"/>
    </row>
    <row r="987" spans="3:16">
      <c r="C987" s="4"/>
      <c r="D987" s="5"/>
      <c r="E987" s="6"/>
      <c r="F987" s="5"/>
      <c r="G987" s="6"/>
      <c r="H987" s="5"/>
      <c r="I987" s="6"/>
      <c r="J987" s="7"/>
      <c r="K987" s="8"/>
      <c r="L987" s="9"/>
      <c r="M987" s="3"/>
      <c r="N987" s="8"/>
      <c r="O987" s="10"/>
      <c r="P987" s="2"/>
    </row>
    <row r="988" spans="3:16">
      <c r="C988" s="4"/>
      <c r="D988" s="5"/>
      <c r="E988" s="6"/>
      <c r="F988" s="5"/>
      <c r="G988" s="6"/>
      <c r="H988" s="5"/>
      <c r="I988" s="6"/>
      <c r="J988" s="7"/>
      <c r="K988" s="8"/>
      <c r="L988" s="9"/>
      <c r="M988" s="3"/>
      <c r="N988" s="8"/>
      <c r="O988" s="10"/>
      <c r="P988" s="2"/>
    </row>
    <row r="989" spans="3:16">
      <c r="C989" s="4"/>
      <c r="D989" s="5"/>
      <c r="E989" s="6"/>
      <c r="F989" s="5"/>
      <c r="G989" s="6"/>
      <c r="H989" s="5"/>
      <c r="I989" s="6"/>
      <c r="J989" s="7"/>
      <c r="K989" s="8"/>
      <c r="L989" s="9"/>
      <c r="M989" s="3"/>
      <c r="N989" s="8"/>
      <c r="O989" s="10"/>
      <c r="P989" s="2"/>
    </row>
    <row r="990" spans="3:16">
      <c r="C990" s="4"/>
      <c r="D990" s="5"/>
      <c r="E990" s="6"/>
      <c r="F990" s="5"/>
      <c r="G990" s="6"/>
      <c r="H990" s="5"/>
      <c r="I990" s="6"/>
      <c r="J990" s="7"/>
      <c r="K990" s="8"/>
      <c r="L990" s="9"/>
      <c r="M990" s="3"/>
      <c r="N990" s="8"/>
      <c r="O990" s="10"/>
      <c r="P990" s="2"/>
    </row>
    <row r="991" spans="3:16">
      <c r="C991" s="4"/>
      <c r="D991" s="5"/>
      <c r="E991" s="6"/>
      <c r="F991" s="5"/>
      <c r="G991" s="6"/>
      <c r="H991" s="5"/>
      <c r="I991" s="6"/>
      <c r="J991" s="7"/>
      <c r="K991" s="8"/>
      <c r="L991" s="9"/>
      <c r="M991" s="3"/>
      <c r="N991" s="8"/>
      <c r="O991" s="10"/>
      <c r="P991" s="2"/>
    </row>
    <row r="992" spans="3:16">
      <c r="C992" s="4"/>
      <c r="D992" s="5"/>
      <c r="E992" s="6"/>
      <c r="F992" s="5"/>
      <c r="G992" s="6"/>
      <c r="H992" s="5"/>
      <c r="I992" s="6"/>
      <c r="J992" s="7"/>
      <c r="K992" s="8"/>
      <c r="L992" s="9"/>
      <c r="M992" s="3"/>
      <c r="N992" s="8"/>
      <c r="O992" s="10"/>
      <c r="P992" s="2"/>
    </row>
    <row r="993" spans="3:16">
      <c r="C993" s="4"/>
      <c r="D993" s="5"/>
      <c r="E993" s="6"/>
      <c r="F993" s="5"/>
      <c r="G993" s="6"/>
      <c r="H993" s="5"/>
      <c r="I993" s="6"/>
      <c r="J993" s="7"/>
      <c r="K993" s="8"/>
      <c r="L993" s="9"/>
      <c r="M993" s="3"/>
      <c r="N993" s="8"/>
      <c r="O993" s="10"/>
      <c r="P993" s="2"/>
    </row>
    <row r="994" spans="3:16">
      <c r="C994" s="4"/>
      <c r="D994" s="5"/>
      <c r="E994" s="6"/>
      <c r="F994" s="5"/>
      <c r="G994" s="6"/>
      <c r="H994" s="5"/>
      <c r="I994" s="6"/>
      <c r="J994" s="7"/>
      <c r="K994" s="8"/>
      <c r="L994" s="9"/>
      <c r="M994" s="3"/>
      <c r="N994" s="8"/>
      <c r="O994" s="10"/>
      <c r="P994" s="2"/>
    </row>
    <row r="995" spans="3:16">
      <c r="C995" s="4"/>
      <c r="D995" s="5"/>
      <c r="E995" s="6"/>
      <c r="F995" s="5"/>
      <c r="G995" s="6"/>
      <c r="H995" s="5"/>
      <c r="I995" s="6"/>
      <c r="J995" s="7"/>
      <c r="K995" s="8"/>
      <c r="L995" s="9"/>
      <c r="M995" s="3"/>
      <c r="N995" s="8"/>
      <c r="O995" s="10"/>
      <c r="P995" s="2"/>
    </row>
    <row r="996" spans="3:16">
      <c r="C996" s="4"/>
      <c r="D996" s="5"/>
      <c r="E996" s="6"/>
      <c r="F996" s="5"/>
      <c r="G996" s="6"/>
      <c r="H996" s="5"/>
      <c r="I996" s="6"/>
      <c r="J996" s="7"/>
      <c r="K996" s="8"/>
      <c r="L996" s="9"/>
      <c r="M996" s="3"/>
      <c r="N996" s="8"/>
      <c r="O996" s="10"/>
      <c r="P996" s="2"/>
    </row>
    <row r="997" spans="3:16">
      <c r="C997" s="4"/>
      <c r="D997" s="5"/>
      <c r="E997" s="6"/>
      <c r="F997" s="5"/>
      <c r="G997" s="6"/>
      <c r="H997" s="5"/>
      <c r="I997" s="6"/>
      <c r="J997" s="7"/>
      <c r="K997" s="8"/>
      <c r="L997" s="9"/>
      <c r="M997" s="3"/>
      <c r="N997" s="8"/>
      <c r="O997" s="10"/>
      <c r="P997" s="2"/>
    </row>
    <row r="998" spans="3:16">
      <c r="C998" s="4">
        <v>993000</v>
      </c>
      <c r="D998" s="5">
        <f t="shared" ref="D998:D1005" si="0">IF(C998&gt;250000,250000,C998)</f>
        <v>250000</v>
      </c>
      <c r="E998" s="6">
        <v>5.0000000000000001E-3</v>
      </c>
      <c r="F998" s="5">
        <f t="shared" ref="F998:F1005" si="1">IF(C998&gt;250000,IF(C998&gt;400000,150000,C998-250000),0)</f>
        <v>150000</v>
      </c>
      <c r="G998" s="6">
        <v>0.02</v>
      </c>
      <c r="H998" s="5">
        <f t="shared" ref="H998:H1005" si="2">IF(C998&gt;400000,C998-400000,0)</f>
        <v>593000</v>
      </c>
      <c r="I998" s="6">
        <v>3.5000000000000003E-2</v>
      </c>
      <c r="J998" s="7">
        <f t="shared" ref="J998:J1005" si="3">D998*E998+F998*G998+H998*I998</f>
        <v>25005.000000000004</v>
      </c>
      <c r="K998" s="8">
        <f t="shared" ref="K998:K1005" si="4">3*C998*0.02</f>
        <v>59580</v>
      </c>
      <c r="L998" s="9">
        <f t="shared" ref="L998:L1005" si="5">K998/J998</f>
        <v>2.382723455308938</v>
      </c>
      <c r="M998" s="3">
        <f t="shared" ref="M998:M1005" si="6">C998/L998</f>
        <v>416750.00000000006</v>
      </c>
      <c r="N998" s="8">
        <f t="shared" ref="N998:N1005" si="7">C998*3*0.035</f>
        <v>104265.00000000001</v>
      </c>
      <c r="O998" s="10">
        <f t="shared" ref="O998:O1005" si="8">N998/J998</f>
        <v>4.1697660467906417</v>
      </c>
      <c r="P998" s="2">
        <f t="shared" ref="P998:P1005" si="9">C998/O998</f>
        <v>238142.85714285716</v>
      </c>
    </row>
    <row r="999" spans="3:16">
      <c r="C999" s="4">
        <v>994000</v>
      </c>
      <c r="D999" s="5">
        <f t="shared" si="0"/>
        <v>250000</v>
      </c>
      <c r="E999" s="6">
        <v>5.0000000000000001E-3</v>
      </c>
      <c r="F999" s="5">
        <f t="shared" si="1"/>
        <v>150000</v>
      </c>
      <c r="G999" s="6">
        <v>0.02</v>
      </c>
      <c r="H999" s="5">
        <f t="shared" si="2"/>
        <v>594000</v>
      </c>
      <c r="I999" s="6">
        <v>3.5000000000000003E-2</v>
      </c>
      <c r="J999" s="7">
        <f t="shared" si="3"/>
        <v>25040.000000000004</v>
      </c>
      <c r="K999" s="8">
        <f t="shared" si="4"/>
        <v>59640</v>
      </c>
      <c r="L999" s="9">
        <f t="shared" si="5"/>
        <v>2.3817891373801912</v>
      </c>
      <c r="M999" s="3">
        <f t="shared" si="6"/>
        <v>417333.33333333343</v>
      </c>
      <c r="N999" s="8">
        <f t="shared" si="7"/>
        <v>104370.00000000001</v>
      </c>
      <c r="O999" s="10">
        <f t="shared" si="8"/>
        <v>4.1681309904153352</v>
      </c>
      <c r="P999" s="2">
        <f t="shared" si="9"/>
        <v>238476.1904761905</v>
      </c>
    </row>
    <row r="1000" spans="3:16">
      <c r="C1000" s="4">
        <v>995000</v>
      </c>
      <c r="D1000" s="5">
        <f t="shared" si="0"/>
        <v>250000</v>
      </c>
      <c r="E1000" s="6">
        <v>5.0000000000000001E-3</v>
      </c>
      <c r="F1000" s="5">
        <f t="shared" si="1"/>
        <v>150000</v>
      </c>
      <c r="G1000" s="6">
        <v>0.02</v>
      </c>
      <c r="H1000" s="5">
        <f t="shared" si="2"/>
        <v>595000</v>
      </c>
      <c r="I1000" s="6">
        <v>3.5000000000000003E-2</v>
      </c>
      <c r="J1000" s="7">
        <f t="shared" si="3"/>
        <v>25075.000000000004</v>
      </c>
      <c r="K1000" s="8">
        <f t="shared" si="4"/>
        <v>59700</v>
      </c>
      <c r="L1000" s="9">
        <f t="shared" si="5"/>
        <v>2.3808574277168493</v>
      </c>
      <c r="M1000" s="3">
        <f t="shared" si="6"/>
        <v>417916.66666666669</v>
      </c>
      <c r="N1000" s="8">
        <f t="shared" si="7"/>
        <v>104475.00000000001</v>
      </c>
      <c r="O1000" s="10">
        <f t="shared" si="8"/>
        <v>4.1665004985044867</v>
      </c>
      <c r="P1000" s="2">
        <f t="shared" si="9"/>
        <v>238809.52380952382</v>
      </c>
    </row>
    <row r="1001" spans="3:16">
      <c r="C1001" s="4">
        <v>996000</v>
      </c>
      <c r="D1001" s="5">
        <f t="shared" si="0"/>
        <v>250000</v>
      </c>
      <c r="E1001" s="6">
        <v>5.0000000000000001E-3</v>
      </c>
      <c r="F1001" s="5">
        <f t="shared" si="1"/>
        <v>150000</v>
      </c>
      <c r="G1001" s="6">
        <v>0.02</v>
      </c>
      <c r="H1001" s="5">
        <f t="shared" si="2"/>
        <v>596000</v>
      </c>
      <c r="I1001" s="6">
        <v>3.5000000000000003E-2</v>
      </c>
      <c r="J1001" s="7">
        <f t="shared" si="3"/>
        <v>25110.000000000004</v>
      </c>
      <c r="K1001" s="8">
        <f t="shared" si="4"/>
        <v>59760</v>
      </c>
      <c r="L1001" s="9">
        <f t="shared" si="5"/>
        <v>2.3799283154121862</v>
      </c>
      <c r="M1001" s="3">
        <f t="shared" si="6"/>
        <v>418500.00000000006</v>
      </c>
      <c r="N1001" s="8">
        <f t="shared" si="7"/>
        <v>104580.00000000001</v>
      </c>
      <c r="O1001" s="10">
        <f t="shared" si="8"/>
        <v>4.1648745519713257</v>
      </c>
      <c r="P1001" s="2">
        <f t="shared" si="9"/>
        <v>239142.85714285716</v>
      </c>
    </row>
    <row r="1002" spans="3:16">
      <c r="C1002" s="4">
        <v>997000</v>
      </c>
      <c r="D1002" s="5">
        <f t="shared" si="0"/>
        <v>250000</v>
      </c>
      <c r="E1002" s="6">
        <v>5.0000000000000001E-3</v>
      </c>
      <c r="F1002" s="5">
        <f t="shared" si="1"/>
        <v>150000</v>
      </c>
      <c r="G1002" s="6">
        <v>0.02</v>
      </c>
      <c r="H1002" s="5">
        <f t="shared" si="2"/>
        <v>597000</v>
      </c>
      <c r="I1002" s="6">
        <v>3.5000000000000003E-2</v>
      </c>
      <c r="J1002" s="7">
        <f t="shared" si="3"/>
        <v>25145.000000000004</v>
      </c>
      <c r="K1002" s="8">
        <f t="shared" si="4"/>
        <v>59820</v>
      </c>
      <c r="L1002" s="9">
        <f t="shared" si="5"/>
        <v>2.3790017896202027</v>
      </c>
      <c r="M1002" s="3">
        <f t="shared" si="6"/>
        <v>419083.33333333337</v>
      </c>
      <c r="N1002" s="8">
        <f t="shared" si="7"/>
        <v>104685.00000000001</v>
      </c>
      <c r="O1002" s="10">
        <f t="shared" si="8"/>
        <v>4.1632531318353552</v>
      </c>
      <c r="P1002" s="2">
        <f t="shared" si="9"/>
        <v>239476.19047619047</v>
      </c>
    </row>
    <row r="1003" spans="3:16">
      <c r="C1003" s="4">
        <v>998000</v>
      </c>
      <c r="D1003" s="5">
        <f t="shared" si="0"/>
        <v>250000</v>
      </c>
      <c r="E1003" s="6">
        <v>5.0000000000000001E-3</v>
      </c>
      <c r="F1003" s="5">
        <f t="shared" si="1"/>
        <v>150000</v>
      </c>
      <c r="G1003" s="6">
        <v>0.02</v>
      </c>
      <c r="H1003" s="5">
        <f t="shared" si="2"/>
        <v>598000</v>
      </c>
      <c r="I1003" s="6">
        <v>3.5000000000000003E-2</v>
      </c>
      <c r="J1003" s="7">
        <f t="shared" si="3"/>
        <v>25180.000000000004</v>
      </c>
      <c r="K1003" s="8">
        <f t="shared" si="4"/>
        <v>59880</v>
      </c>
      <c r="L1003" s="9">
        <f t="shared" si="5"/>
        <v>2.378077839555202</v>
      </c>
      <c r="M1003" s="3">
        <f t="shared" si="6"/>
        <v>419666.66666666674</v>
      </c>
      <c r="N1003" s="8">
        <f t="shared" si="7"/>
        <v>104790.00000000001</v>
      </c>
      <c r="O1003" s="10">
        <f t="shared" si="8"/>
        <v>4.1616362192216041</v>
      </c>
      <c r="P1003" s="2">
        <f t="shared" si="9"/>
        <v>239809.52380952382</v>
      </c>
    </row>
    <row r="1004" spans="3:16">
      <c r="C1004" s="4">
        <v>999000</v>
      </c>
      <c r="D1004" s="5">
        <f t="shared" si="0"/>
        <v>250000</v>
      </c>
      <c r="E1004" s="6">
        <v>5.0000000000000001E-3</v>
      </c>
      <c r="F1004" s="5">
        <f t="shared" si="1"/>
        <v>150000</v>
      </c>
      <c r="G1004" s="6">
        <v>0.02</v>
      </c>
      <c r="H1004" s="5">
        <f t="shared" si="2"/>
        <v>599000</v>
      </c>
      <c r="I1004" s="6">
        <v>3.5000000000000003E-2</v>
      </c>
      <c r="J1004" s="7">
        <f t="shared" si="3"/>
        <v>25215.000000000004</v>
      </c>
      <c r="K1004" s="8">
        <f t="shared" si="4"/>
        <v>59940</v>
      </c>
      <c r="L1004" s="9">
        <f t="shared" si="5"/>
        <v>2.3771564544913737</v>
      </c>
      <c r="M1004" s="3">
        <f t="shared" si="6"/>
        <v>420250.00000000006</v>
      </c>
      <c r="N1004" s="8">
        <f t="shared" si="7"/>
        <v>104895.00000000001</v>
      </c>
      <c r="O1004" s="10">
        <f t="shared" si="8"/>
        <v>4.1600237953599049</v>
      </c>
      <c r="P1004" s="2">
        <f t="shared" si="9"/>
        <v>240142.85714285713</v>
      </c>
    </row>
    <row r="1005" spans="3:16">
      <c r="C1005" s="4">
        <v>1000000</v>
      </c>
      <c r="D1005" s="5">
        <f t="shared" si="0"/>
        <v>250000</v>
      </c>
      <c r="E1005" s="6">
        <v>5.0000000000000001E-3</v>
      </c>
      <c r="F1005" s="5">
        <f t="shared" si="1"/>
        <v>150000</v>
      </c>
      <c r="G1005" s="6">
        <v>0.02</v>
      </c>
      <c r="H1005" s="5">
        <f t="shared" si="2"/>
        <v>600000</v>
      </c>
      <c r="I1005" s="6">
        <v>3.5000000000000003E-2</v>
      </c>
      <c r="J1005" s="7">
        <f t="shared" si="3"/>
        <v>25250.000000000004</v>
      </c>
      <c r="K1005" s="8">
        <f t="shared" si="4"/>
        <v>60000</v>
      </c>
      <c r="L1005" s="9">
        <f t="shared" si="5"/>
        <v>2.3762376237623757</v>
      </c>
      <c r="M1005" s="3">
        <f t="shared" si="6"/>
        <v>420833.33333333343</v>
      </c>
      <c r="N1005" s="8">
        <f t="shared" si="7"/>
        <v>105000.00000000001</v>
      </c>
      <c r="O1005" s="10">
        <f t="shared" si="8"/>
        <v>4.1584158415841586</v>
      </c>
      <c r="P1005" s="2">
        <f t="shared" si="9"/>
        <v>240476.19047619047</v>
      </c>
    </row>
  </sheetData>
  <sheetProtection password="C6E4" sheet="1" objects="1" scenarios="1" selectLockedCells="1"/>
  <customSheetViews>
    <customSheetView guid="{27450D00-C2A0-4B16-886A-3E0F235B65B5}">
      <selection activeCell="C28" sqref="C28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</vt:lpstr>
      <vt:lpstr>Berechnung</vt:lpstr>
    </vt:vector>
  </TitlesOfParts>
  <Company>Wiener Stadtwerke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Schindelka Herbert</dc:creator>
  <cp:lastModifiedBy>Erich Wolf</cp:lastModifiedBy>
  <dcterms:created xsi:type="dcterms:W3CDTF">2010-09-22T08:49:16Z</dcterms:created>
  <dcterms:modified xsi:type="dcterms:W3CDTF">2015-08-23T19:49:01Z</dcterms:modified>
</cp:coreProperties>
</file>